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silver\Desktop\"/>
    </mc:Choice>
  </mc:AlternateContent>
  <xr:revisionPtr revIDLastSave="0" documentId="8_{500EA5DF-9B8B-44A8-8F5E-FC2F5FB8847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ribal Totals 2021" sheetId="10" r:id="rId1"/>
    <sheet name="Bonneville 2021" sheetId="1" r:id="rId2"/>
    <sheet name="The Dalles 2021" sheetId="4" r:id="rId3"/>
    <sheet name="John Day 2021" sheetId="5" r:id="rId4"/>
    <sheet name="PIT Radio Tag Recaps" sheetId="9" r:id="rId5"/>
    <sheet name="Morts per Location" sheetId="7" r:id="rId6"/>
    <sheet name="Sheet1" sheetId="11" r:id="rId7"/>
  </sheets>
  <calcPr calcId="191029"/>
  <pivotCaches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5" i="10" l="1"/>
  <c r="K95" i="10"/>
  <c r="K77" i="10"/>
  <c r="K87" i="10"/>
  <c r="K83" i="10"/>
  <c r="K79" i="10"/>
  <c r="K74" i="10"/>
  <c r="K70" i="10"/>
  <c r="K85" i="10"/>
  <c r="K81" i="10"/>
  <c r="K72" i="10"/>
  <c r="K68" i="10"/>
  <c r="K95" i="5"/>
  <c r="L95" i="5"/>
  <c r="M95" i="5"/>
  <c r="N95" i="5"/>
  <c r="O95" i="5"/>
  <c r="J95" i="5"/>
  <c r="D95" i="5"/>
  <c r="E95" i="5"/>
  <c r="F95" i="5"/>
  <c r="G95" i="5"/>
  <c r="H95" i="5"/>
  <c r="C95" i="5"/>
  <c r="I94" i="5"/>
  <c r="P94" i="5" s="1"/>
  <c r="I93" i="5"/>
  <c r="P93" i="5" s="1"/>
  <c r="G94" i="4"/>
  <c r="N94" i="4" s="1"/>
  <c r="G93" i="4"/>
  <c r="N93" i="4" s="1"/>
  <c r="W95" i="1"/>
  <c r="Q95" i="1"/>
  <c r="R95" i="1"/>
  <c r="S95" i="1"/>
  <c r="T95" i="1"/>
  <c r="U95" i="1"/>
  <c r="V95" i="1"/>
  <c r="P95" i="1"/>
  <c r="O95" i="1"/>
  <c r="O94" i="1"/>
  <c r="N95" i="1"/>
  <c r="M95" i="1"/>
  <c r="L95" i="1"/>
  <c r="K95" i="1"/>
  <c r="J95" i="1"/>
  <c r="I95" i="1"/>
  <c r="H95" i="1"/>
  <c r="G95" i="1"/>
  <c r="F95" i="1"/>
  <c r="E95" i="1"/>
  <c r="D95" i="1"/>
  <c r="C95" i="1"/>
  <c r="W93" i="1"/>
  <c r="W94" i="1"/>
  <c r="W87" i="1"/>
  <c r="W88" i="1"/>
  <c r="W89" i="1"/>
  <c r="O93" i="1"/>
  <c r="I89" i="5"/>
  <c r="P89" i="5" s="1"/>
  <c r="I88" i="5"/>
  <c r="P88" i="5" s="1"/>
  <c r="I87" i="5"/>
  <c r="P87" i="5" s="1"/>
  <c r="G89" i="4"/>
  <c r="N89" i="4" s="1"/>
  <c r="G88" i="4"/>
  <c r="N88" i="4" s="1"/>
  <c r="G87" i="4"/>
  <c r="N87" i="4" s="1"/>
  <c r="O89" i="1"/>
  <c r="O88" i="1"/>
  <c r="O87" i="1"/>
  <c r="I92" i="5"/>
  <c r="P92" i="5" s="1"/>
  <c r="G92" i="4"/>
  <c r="N92" i="4" s="1"/>
  <c r="H95" i="4"/>
  <c r="D95" i="4"/>
  <c r="E95" i="4"/>
  <c r="F95" i="4"/>
  <c r="C95" i="4"/>
  <c r="I95" i="4"/>
  <c r="J95" i="4"/>
  <c r="K95" i="4"/>
  <c r="L95" i="4"/>
  <c r="M95" i="4"/>
  <c r="W91" i="1"/>
  <c r="W92" i="1"/>
  <c r="W90" i="1"/>
  <c r="O92" i="1"/>
  <c r="I91" i="5"/>
  <c r="P91" i="5" s="1"/>
  <c r="I90" i="5"/>
  <c r="P90" i="5" s="1"/>
  <c r="G91" i="4"/>
  <c r="N91" i="4" s="1"/>
  <c r="G90" i="4"/>
  <c r="N90" i="4" s="1"/>
  <c r="O91" i="1"/>
  <c r="O90" i="1"/>
  <c r="I86" i="5"/>
  <c r="P86" i="5" s="1"/>
  <c r="I85" i="5"/>
  <c r="P85" i="5" s="1"/>
  <c r="G86" i="4"/>
  <c r="N86" i="4" s="1"/>
  <c r="G85" i="4"/>
  <c r="N85" i="4" s="1"/>
  <c r="O86" i="1"/>
  <c r="W86" i="1" s="1"/>
  <c r="O85" i="1"/>
  <c r="W85" i="1" s="1"/>
  <c r="K63" i="10"/>
  <c r="K61" i="10"/>
  <c r="K59" i="10"/>
  <c r="K57" i="10"/>
  <c r="K54" i="10"/>
  <c r="K51" i="10"/>
  <c r="K49" i="10"/>
  <c r="K46" i="10"/>
  <c r="K44" i="10"/>
  <c r="K42" i="10"/>
  <c r="K40" i="10"/>
  <c r="K37" i="10"/>
  <c r="K34" i="10"/>
  <c r="I84" i="5"/>
  <c r="P84" i="5" s="1"/>
  <c r="I83" i="5"/>
  <c r="P83" i="5" s="1"/>
  <c r="I82" i="5"/>
  <c r="P82" i="5" s="1"/>
  <c r="G84" i="4"/>
  <c r="N84" i="4" s="1"/>
  <c r="G83" i="4"/>
  <c r="N83" i="4" s="1"/>
  <c r="G82" i="4"/>
  <c r="N82" i="4" s="1"/>
  <c r="W82" i="1"/>
  <c r="O84" i="1"/>
  <c r="W84" i="1" s="1"/>
  <c r="O83" i="1"/>
  <c r="W83" i="1" s="1"/>
  <c r="O82" i="1"/>
  <c r="I81" i="5"/>
  <c r="P81" i="5" s="1"/>
  <c r="I80" i="5"/>
  <c r="P80" i="5" s="1"/>
  <c r="G81" i="4"/>
  <c r="N81" i="4" s="1"/>
  <c r="G80" i="4"/>
  <c r="N80" i="4" s="1"/>
  <c r="O81" i="1"/>
  <c r="W81" i="1" s="1"/>
  <c r="O80" i="1"/>
  <c r="W80" i="1" s="1"/>
  <c r="I79" i="5"/>
  <c r="P79" i="5" s="1"/>
  <c r="I78" i="5"/>
  <c r="P78" i="5" s="1"/>
  <c r="G79" i="4"/>
  <c r="N79" i="4" s="1"/>
  <c r="G78" i="4"/>
  <c r="N78" i="4" s="1"/>
  <c r="O79" i="1"/>
  <c r="O78" i="1"/>
  <c r="W78" i="1" s="1"/>
  <c r="K31" i="10"/>
  <c r="K29" i="10"/>
  <c r="I77" i="5"/>
  <c r="P77" i="5" s="1"/>
  <c r="I76" i="5"/>
  <c r="P76" i="5" s="1"/>
  <c r="I75" i="5"/>
  <c r="P75" i="5" s="1"/>
  <c r="I67" i="5"/>
  <c r="P67" i="5" s="1"/>
  <c r="I66" i="5"/>
  <c r="P66" i="5" s="1"/>
  <c r="I64" i="5"/>
  <c r="P64" i="5" s="1"/>
  <c r="I65" i="5"/>
  <c r="P65" i="5" s="1"/>
  <c r="G77" i="4"/>
  <c r="N77" i="4" s="1"/>
  <c r="G76" i="4"/>
  <c r="N76" i="4" s="1"/>
  <c r="G75" i="4"/>
  <c r="N75" i="4" s="1"/>
  <c r="W75" i="1"/>
  <c r="W77" i="1"/>
  <c r="O77" i="1"/>
  <c r="O76" i="1"/>
  <c r="W76" i="1" s="1"/>
  <c r="O75" i="1"/>
  <c r="I71" i="5"/>
  <c r="P71" i="5" s="1"/>
  <c r="I72" i="5"/>
  <c r="I73" i="5"/>
  <c r="I74" i="5"/>
  <c r="P74" i="5" s="1"/>
  <c r="G64" i="4"/>
  <c r="N64" i="4" s="1"/>
  <c r="G65" i="4"/>
  <c r="N65" i="4" s="1"/>
  <c r="G66" i="4"/>
  <c r="N66" i="4" s="1"/>
  <c r="G67" i="4"/>
  <c r="N67" i="4" s="1"/>
  <c r="G71" i="4"/>
  <c r="N71" i="4" s="1"/>
  <c r="G72" i="4"/>
  <c r="N72" i="4" s="1"/>
  <c r="G73" i="4"/>
  <c r="N73" i="4" s="1"/>
  <c r="G74" i="4"/>
  <c r="N74" i="4" s="1"/>
  <c r="O64" i="1"/>
  <c r="W64" i="1" s="1"/>
  <c r="O65" i="1"/>
  <c r="W65" i="1" s="1"/>
  <c r="O66" i="1"/>
  <c r="W66" i="1" s="1"/>
  <c r="O67" i="1"/>
  <c r="W67" i="1" s="1"/>
  <c r="O73" i="1"/>
  <c r="W73" i="1" s="1"/>
  <c r="O74" i="1"/>
  <c r="W74" i="1" s="1"/>
  <c r="K24" i="10"/>
  <c r="K27" i="10"/>
  <c r="O63" i="1"/>
  <c r="W63" i="1" s="1"/>
  <c r="I63" i="5"/>
  <c r="P63" i="5" s="1"/>
  <c r="G63" i="4"/>
  <c r="N63" i="4" s="1"/>
  <c r="I62" i="5"/>
  <c r="P62" i="5" s="1"/>
  <c r="I61" i="5"/>
  <c r="P61" i="5" s="1"/>
  <c r="G62" i="4"/>
  <c r="N62" i="4" s="1"/>
  <c r="G61" i="4"/>
  <c r="N61" i="4" s="1"/>
  <c r="O62" i="1"/>
  <c r="W62" i="1" s="1"/>
  <c r="O61" i="1"/>
  <c r="W61" i="1" s="1"/>
  <c r="I60" i="5"/>
  <c r="P60" i="5" s="1"/>
  <c r="I59" i="5"/>
  <c r="P59" i="5" s="1"/>
  <c r="G60" i="4"/>
  <c r="N60" i="4" s="1"/>
  <c r="G59" i="4"/>
  <c r="N59" i="4" s="1"/>
  <c r="O60" i="1"/>
  <c r="W60" i="1" s="1"/>
  <c r="O59" i="1"/>
  <c r="W59" i="1" s="1"/>
  <c r="I58" i="5"/>
  <c r="P58" i="5" s="1"/>
  <c r="I57" i="5"/>
  <c r="P57" i="5" s="1"/>
  <c r="G58" i="4"/>
  <c r="N58" i="4" s="1"/>
  <c r="G57" i="4"/>
  <c r="N57" i="4" s="1"/>
  <c r="O58" i="1"/>
  <c r="W58" i="1" s="1"/>
  <c r="O57" i="1"/>
  <c r="W57" i="1" s="1"/>
  <c r="K21" i="10"/>
  <c r="I56" i="5"/>
  <c r="P56" i="5" s="1"/>
  <c r="I55" i="5"/>
  <c r="P55" i="5" s="1"/>
  <c r="I54" i="5"/>
  <c r="P54" i="5" s="1"/>
  <c r="G56" i="4"/>
  <c r="N56" i="4" s="1"/>
  <c r="G55" i="4"/>
  <c r="N55" i="4" s="1"/>
  <c r="G54" i="4"/>
  <c r="N54" i="4" s="1"/>
  <c r="O56" i="1"/>
  <c r="W56" i="1" s="1"/>
  <c r="O55" i="1"/>
  <c r="W55" i="1" s="1"/>
  <c r="O54" i="1"/>
  <c r="W54" i="1" s="1"/>
  <c r="I53" i="5"/>
  <c r="P53" i="5" s="1"/>
  <c r="I52" i="5"/>
  <c r="P52" i="5" s="1"/>
  <c r="G53" i="4"/>
  <c r="N53" i="4" s="1"/>
  <c r="G52" i="4"/>
  <c r="N52" i="4" s="1"/>
  <c r="I51" i="5"/>
  <c r="P51" i="5" s="1"/>
  <c r="I50" i="5"/>
  <c r="P50" i="5" s="1"/>
  <c r="G51" i="4"/>
  <c r="N51" i="4" s="1"/>
  <c r="G50" i="4"/>
  <c r="N50" i="4" s="1"/>
  <c r="O53" i="1"/>
  <c r="W53" i="1" s="1"/>
  <c r="O52" i="1"/>
  <c r="W52" i="1" s="1"/>
  <c r="O51" i="1"/>
  <c r="W51" i="1" s="1"/>
  <c r="O50" i="1"/>
  <c r="W50" i="1" s="1"/>
  <c r="K19" i="10"/>
  <c r="I49" i="5"/>
  <c r="P49" i="5" s="1"/>
  <c r="I48" i="5"/>
  <c r="P48" i="5" s="1"/>
  <c r="I47" i="5"/>
  <c r="P47" i="5" s="1"/>
  <c r="G49" i="4"/>
  <c r="N49" i="4" s="1"/>
  <c r="G48" i="4"/>
  <c r="N48" i="4" s="1"/>
  <c r="G47" i="4"/>
  <c r="N47" i="4" s="1"/>
  <c r="O49" i="1"/>
  <c r="W49" i="1" s="1"/>
  <c r="O48" i="1"/>
  <c r="W48" i="1" s="1"/>
  <c r="O47" i="1"/>
  <c r="W47" i="1" s="1"/>
  <c r="I46" i="5"/>
  <c r="P46" i="5" s="1"/>
  <c r="I45" i="5"/>
  <c r="P45" i="5" s="1"/>
  <c r="G46" i="4"/>
  <c r="N46" i="4" s="1"/>
  <c r="G45" i="4"/>
  <c r="N45" i="4" s="1"/>
  <c r="O46" i="1"/>
  <c r="W46" i="1" s="1"/>
  <c r="O45" i="1"/>
  <c r="W45" i="1" s="1"/>
  <c r="I44" i="5"/>
  <c r="P44" i="5" s="1"/>
  <c r="I43" i="5"/>
  <c r="P43" i="5" s="1"/>
  <c r="G44" i="4"/>
  <c r="N44" i="4" s="1"/>
  <c r="G43" i="4"/>
  <c r="N43" i="4" s="1"/>
  <c r="O44" i="1"/>
  <c r="W44" i="1" s="1"/>
  <c r="O43" i="1"/>
  <c r="W43" i="1" s="1"/>
  <c r="I95" i="5" l="1"/>
  <c r="P95" i="5"/>
  <c r="N95" i="4"/>
  <c r="G95" i="4"/>
  <c r="W79" i="1"/>
  <c r="P73" i="5"/>
  <c r="P72" i="5"/>
  <c r="O32" i="1"/>
  <c r="O33" i="1"/>
  <c r="O34" i="1"/>
  <c r="O35" i="1"/>
  <c r="O22" i="1"/>
  <c r="O23" i="1"/>
  <c r="O15" i="1" l="1"/>
  <c r="O16" i="1"/>
  <c r="O17" i="1"/>
  <c r="K17" i="10" l="1"/>
  <c r="I39" i="5"/>
  <c r="P39" i="5" s="1"/>
  <c r="I38" i="5"/>
  <c r="P38" i="5" s="1"/>
  <c r="G39" i="4"/>
  <c r="N39" i="4" s="1"/>
  <c r="G38" i="4"/>
  <c r="N38" i="4" s="1"/>
  <c r="O39" i="1"/>
  <c r="W39" i="1" s="1"/>
  <c r="O38" i="1"/>
  <c r="W38" i="1" s="1"/>
  <c r="I37" i="5"/>
  <c r="P37" i="5" s="1"/>
  <c r="I36" i="5"/>
  <c r="P36" i="5" s="1"/>
  <c r="G37" i="4"/>
  <c r="N37" i="4" s="1"/>
  <c r="G36" i="4"/>
  <c r="N36" i="4" s="1"/>
  <c r="O37" i="1"/>
  <c r="O36" i="1"/>
  <c r="W36" i="1" s="1"/>
  <c r="W37" i="1" l="1"/>
  <c r="I42" i="5"/>
  <c r="P42" i="5" s="1"/>
  <c r="I41" i="5"/>
  <c r="P41" i="5" s="1"/>
  <c r="I40" i="5"/>
  <c r="P40" i="5" s="1"/>
  <c r="G42" i="4"/>
  <c r="N42" i="4" s="1"/>
  <c r="G41" i="4"/>
  <c r="N41" i="4" s="1"/>
  <c r="G40" i="4"/>
  <c r="N40" i="4" s="1"/>
  <c r="O42" i="1"/>
  <c r="W42" i="1" s="1"/>
  <c r="O41" i="1"/>
  <c r="W41" i="1" s="1"/>
  <c r="O40" i="1"/>
  <c r="W40" i="1" s="1"/>
  <c r="G35" i="4" l="1"/>
  <c r="N35" i="4" s="1"/>
  <c r="G34" i="4"/>
  <c r="N34" i="4" s="1"/>
  <c r="G30" i="4"/>
  <c r="G31" i="4"/>
  <c r="G32" i="4"/>
  <c r="G33" i="4"/>
  <c r="N33" i="4" s="1"/>
  <c r="W35" i="1"/>
  <c r="W34" i="1"/>
  <c r="W33" i="1"/>
  <c r="I33" i="5"/>
  <c r="P33" i="5" s="1"/>
  <c r="I34" i="5"/>
  <c r="P34" i="5" s="1"/>
  <c r="I35" i="5"/>
  <c r="P35" i="5" s="1"/>
  <c r="K15" i="10" l="1"/>
  <c r="I32" i="5"/>
  <c r="P32" i="5" s="1"/>
  <c r="N32" i="4"/>
  <c r="W32" i="1"/>
  <c r="I31" i="5" l="1"/>
  <c r="P31" i="5" s="1"/>
  <c r="N31" i="4"/>
  <c r="O31" i="1"/>
  <c r="W31" i="1" s="1"/>
  <c r="I30" i="5" l="1"/>
  <c r="P30" i="5" s="1"/>
  <c r="I29" i="5"/>
  <c r="P29" i="5" s="1"/>
  <c r="N30" i="4"/>
  <c r="O30" i="1"/>
  <c r="W30" i="1" s="1"/>
  <c r="O29" i="1"/>
  <c r="W29" i="1" s="1"/>
  <c r="I26" i="5" l="1"/>
  <c r="I27" i="5"/>
  <c r="P27" i="5" s="1"/>
  <c r="I28" i="5"/>
  <c r="O28" i="1"/>
  <c r="W28" i="1" s="1"/>
  <c r="O27" i="1"/>
  <c r="W27" i="1" s="1"/>
  <c r="O26" i="1"/>
  <c r="W26" i="1" s="1"/>
  <c r="O25" i="1"/>
  <c r="P28" i="5" l="1"/>
  <c r="P26" i="5"/>
  <c r="K13" i="10"/>
  <c r="I25" i="5"/>
  <c r="W25" i="1"/>
  <c r="O24" i="1"/>
  <c r="W24" i="1" s="1"/>
  <c r="W23" i="1"/>
  <c r="W22" i="1"/>
  <c r="O21" i="1"/>
  <c r="W21" i="1" s="1"/>
  <c r="O20" i="1"/>
  <c r="W20" i="1" s="1"/>
  <c r="O19" i="1"/>
  <c r="P25" i="5" l="1"/>
  <c r="W19" i="1"/>
  <c r="O18" i="1"/>
  <c r="W18" i="1" s="1"/>
  <c r="W17" i="1"/>
  <c r="W16" i="1"/>
  <c r="W15" i="1"/>
  <c r="K10" i="10" l="1"/>
  <c r="K7" i="10"/>
  <c r="O14" i="1"/>
  <c r="W14" i="1" s="1"/>
  <c r="O13" i="1"/>
  <c r="W13" i="1" s="1"/>
  <c r="O12" i="1"/>
  <c r="W12" i="1" s="1"/>
  <c r="O11" i="1"/>
  <c r="W11" i="1" s="1"/>
  <c r="O10" i="1"/>
  <c r="W10" i="1" s="1"/>
  <c r="O9" i="1"/>
  <c r="O8" i="1"/>
  <c r="W8" i="1" s="1"/>
  <c r="O7" i="1"/>
  <c r="W7" i="1" s="1"/>
  <c r="O6" i="1"/>
  <c r="W6" i="1" s="1"/>
  <c r="O5" i="1"/>
  <c r="W5" i="1" s="1"/>
  <c r="O4" i="1"/>
  <c r="W4" i="1" s="1"/>
  <c r="O3" i="1"/>
  <c r="W9" i="1" l="1"/>
  <c r="W3" i="1"/>
</calcChain>
</file>

<file path=xl/sharedStrings.xml><?xml version="1.0" encoding="utf-8"?>
<sst xmlns="http://schemas.openxmlformats.org/spreadsheetml/2006/main" count="2305" uniqueCount="116">
  <si>
    <t>Date</t>
  </si>
  <si>
    <t>BON BI 1</t>
  </si>
  <si>
    <t>BON BI 2</t>
  </si>
  <si>
    <t>BON BI 3</t>
  </si>
  <si>
    <t>BON BI 4</t>
  </si>
  <si>
    <t>BON CI 1</t>
  </si>
  <si>
    <t>BON CI 2</t>
  </si>
  <si>
    <t>Trap Reject</t>
  </si>
  <si>
    <t>Trap Mort</t>
  </si>
  <si>
    <t>Tank Reject</t>
  </si>
  <si>
    <t>Tank Mort</t>
  </si>
  <si>
    <t>Release</t>
  </si>
  <si>
    <t>Wednesday</t>
  </si>
  <si>
    <t>Thursday</t>
  </si>
  <si>
    <t>Friday</t>
  </si>
  <si>
    <t>Saturday</t>
  </si>
  <si>
    <t>Sunday</t>
  </si>
  <si>
    <t>Monday</t>
  </si>
  <si>
    <t>Tuesday</t>
  </si>
  <si>
    <t>Day</t>
  </si>
  <si>
    <t>TDA EL 1</t>
  </si>
  <si>
    <t>TDA EL 2</t>
  </si>
  <si>
    <t>TDA EL 3</t>
  </si>
  <si>
    <t>TDA EL 4</t>
  </si>
  <si>
    <t>JDA NL1</t>
  </si>
  <si>
    <t>JDA NL 2</t>
  </si>
  <si>
    <t>JDA NL 3</t>
  </si>
  <si>
    <t>JDA NL LPS</t>
  </si>
  <si>
    <t>Recap</t>
  </si>
  <si>
    <t xml:space="preserve">Tribe </t>
  </si>
  <si>
    <t>Tribe</t>
  </si>
  <si>
    <t xml:space="preserve">Recap </t>
  </si>
  <si>
    <t>Notes</t>
  </si>
  <si>
    <t xml:space="preserve">Date </t>
  </si>
  <si>
    <t>Recap Location</t>
  </si>
  <si>
    <t>Release Location</t>
  </si>
  <si>
    <t>Release Time</t>
  </si>
  <si>
    <t>BON CI Flume</t>
  </si>
  <si>
    <t>BON AFF Flume</t>
  </si>
  <si>
    <t>BON LFS</t>
  </si>
  <si>
    <t>NA</t>
  </si>
  <si>
    <t>CTUIR</t>
  </si>
  <si>
    <t>BON Daily Total</t>
  </si>
  <si>
    <t>YN</t>
  </si>
  <si>
    <t>YTD</t>
  </si>
  <si>
    <t>SL Mech Trap</t>
  </si>
  <si>
    <t>Comments</t>
  </si>
  <si>
    <t>TDA Daily Total</t>
  </si>
  <si>
    <t>JDA Daily Total</t>
  </si>
  <si>
    <t>Bonneville Dam</t>
  </si>
  <si>
    <t>John Day Dam</t>
  </si>
  <si>
    <t>Dam</t>
  </si>
  <si>
    <t>Row Labels</t>
  </si>
  <si>
    <t>Grand Total</t>
  </si>
  <si>
    <t>Column Labels</t>
  </si>
  <si>
    <t>NPT</t>
  </si>
  <si>
    <t>Radio Y/N</t>
  </si>
  <si>
    <t>PIT Tag Number</t>
  </si>
  <si>
    <t>The Dalles Dam</t>
  </si>
  <si>
    <t>BONNEVILLE DAM</t>
  </si>
  <si>
    <t># Collected</t>
  </si>
  <si>
    <t>TDA # ENC</t>
  </si>
  <si>
    <t>JDA # ENC</t>
  </si>
  <si>
    <t>Sum of # Collected</t>
  </si>
  <si>
    <t>Vehicle Transport Tank</t>
  </si>
  <si>
    <t>Delivery Total</t>
  </si>
  <si>
    <t>Delivery Date</t>
  </si>
  <si>
    <t>BON WA Shore 1</t>
  </si>
  <si>
    <t>BON WA Shore 2</t>
  </si>
  <si>
    <t>BON WA Shore 3</t>
  </si>
  <si>
    <t>BON # ENCOUNTERED</t>
  </si>
  <si>
    <t>2 dwarfs in AFF trap</t>
  </si>
  <si>
    <t>1 dwarf in AFF trap</t>
  </si>
  <si>
    <t>CI Flume trap adult lost half of caudal fin</t>
  </si>
  <si>
    <t>1 dwarf and 1 escaped from WA 3. 3 dwarfs in AFF trap</t>
  </si>
  <si>
    <t xml:space="preserve">Not trapping </t>
  </si>
  <si>
    <t>Not Trapping</t>
  </si>
  <si>
    <t>Transport Mort</t>
  </si>
  <si>
    <t>WA shore traps redeployed on 7/1. 1 dwarf 7/1. 1 fish from CRITFC AFF crew</t>
  </si>
  <si>
    <t>~8-10 escaped from WA3 through crack in trap/funnel</t>
  </si>
  <si>
    <t>LPS trap started up 7/1</t>
  </si>
  <si>
    <t>BON Traps</t>
  </si>
  <si>
    <t>BON AFF Tanks</t>
  </si>
  <si>
    <t>TDA Traps</t>
  </si>
  <si>
    <t>JDA Traps</t>
  </si>
  <si>
    <t>JDA Tanks</t>
  </si>
  <si>
    <t>LPS trap pipe disconnected, trap dry on Saturday</t>
  </si>
  <si>
    <t>JDA fish mixed in holding tank with BON fish</t>
  </si>
  <si>
    <t>Traps Deployed on 7/6 in East Fish Ladder</t>
  </si>
  <si>
    <t>SL mechanical trap and NL tube traps deployed on 7/6</t>
  </si>
  <si>
    <t>JDA NL 4</t>
  </si>
  <si>
    <t>Bonneville</t>
  </si>
  <si>
    <t>John Day</t>
  </si>
  <si>
    <t>The Dalles</t>
  </si>
  <si>
    <t>WA shore traps removed due to heat advisory/crew safety</t>
  </si>
  <si>
    <t>1 Bradford Island tube trap mort (trap #BI2)</t>
  </si>
  <si>
    <t>1 Bradford Island tube trap mort (trap #BI3)</t>
  </si>
  <si>
    <t>1 Bradford Island tube trap mort (trap #BI4)</t>
  </si>
  <si>
    <t>1 Washington Shore tube trap mort (trap #WA3)</t>
  </si>
  <si>
    <t>1 Cascades Island tube trap mort (trap #CI1)</t>
  </si>
  <si>
    <t>Pulled traps due to high water temperature</t>
  </si>
  <si>
    <t>Traps redeployed</t>
  </si>
  <si>
    <t>Traps pulled due to high water temperature</t>
  </si>
  <si>
    <t>.</t>
  </si>
  <si>
    <t>Released above JDA</t>
  </si>
  <si>
    <t>YN**</t>
  </si>
  <si>
    <t>10 JDA SMF tank morts were BON collected fish; mortality occurred at JDA SMF tanks. Subtracted from YN BON total for 7/5</t>
  </si>
  <si>
    <t>Held in tanks at ODFW Bonneville Hatchery CBB</t>
  </si>
  <si>
    <t xml:space="preserve"> Held in tanks at ODFW Bonneville Hatchery CBB; 1 CBB holding tank mort on 9/9 assigned to this date</t>
  </si>
  <si>
    <t>ODFW BON Hatchery Captive Broodstock Building Tanks</t>
  </si>
  <si>
    <t>AFF Tank Mort</t>
  </si>
  <si>
    <t>AFF Tank Reject</t>
  </si>
  <si>
    <t>SMF Tank Reject</t>
  </si>
  <si>
    <t>SMF Tank Mort</t>
  </si>
  <si>
    <t>**Released back to Columbia River above JDA due to YN personnel emergency</t>
  </si>
  <si>
    <t>Held in tanks at ODFW Bonneville Hatchery Captive Broodstock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</si>
</sst>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AEAEA"/>
        <bgColor indexed="64"/>
      </patternFill>
    </fill>
  </fills>
  <borders count="4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theme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14" fontId="0" fillId="0" borderId="0" xfId="0" applyNumberForma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Protection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/>
    <xf numFmtId="0" fontId="0" fillId="0" borderId="1" xfId="0" applyNumberFormat="1" applyBorder="1"/>
    <xf numFmtId="0" fontId="0" fillId="0" borderId="3" xfId="0" applyBorder="1"/>
    <xf numFmtId="14" fontId="6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 applyProtection="1">
      <alignment horizontal="right"/>
    </xf>
    <xf numFmtId="0" fontId="1" fillId="0" borderId="6" xfId="0" applyFont="1" applyBorder="1"/>
    <xf numFmtId="14" fontId="4" fillId="5" borderId="3" xfId="0" applyNumberFormat="1" applyFont="1" applyFill="1" applyBorder="1" applyAlignment="1" applyProtection="1">
      <alignment horizontal="center"/>
    </xf>
    <xf numFmtId="0" fontId="4" fillId="5" borderId="3" xfId="0" applyFont="1" applyFill="1" applyBorder="1"/>
    <xf numFmtId="0" fontId="2" fillId="6" borderId="0" xfId="0" applyFont="1" applyFill="1" applyBorder="1"/>
    <xf numFmtId="14" fontId="0" fillId="0" borderId="0" xfId="0" applyNumberFormat="1" applyBorder="1"/>
    <xf numFmtId="0" fontId="0" fillId="0" borderId="0" xfId="0" applyBorder="1"/>
    <xf numFmtId="20" fontId="0" fillId="0" borderId="0" xfId="0" applyNumberFormat="1" applyBorder="1"/>
    <xf numFmtId="0" fontId="6" fillId="0" borderId="0" xfId="0" applyFont="1" applyFill="1" applyBorder="1"/>
    <xf numFmtId="0" fontId="6" fillId="0" borderId="8" xfId="0" applyFont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6" fillId="0" borderId="2" xfId="0" applyFont="1" applyBorder="1"/>
    <xf numFmtId="0" fontId="6" fillId="0" borderId="6" xfId="0" applyFont="1" applyBorder="1"/>
    <xf numFmtId="0" fontId="6" fillId="0" borderId="0" xfId="0" applyFont="1" applyBorder="1"/>
    <xf numFmtId="14" fontId="6" fillId="5" borderId="3" xfId="0" applyNumberFormat="1" applyFont="1" applyFill="1" applyBorder="1" applyAlignment="1">
      <alignment horizontal="center" vertical="center"/>
    </xf>
    <xf numFmtId="0" fontId="6" fillId="0" borderId="9" xfId="0" applyFont="1" applyBorder="1"/>
    <xf numFmtId="0" fontId="0" fillId="0" borderId="6" xfId="0" applyBorder="1"/>
    <xf numFmtId="0" fontId="0" fillId="0" borderId="8" xfId="0" applyBorder="1"/>
    <xf numFmtId="0" fontId="0" fillId="0" borderId="2" xfId="0" applyBorder="1"/>
    <xf numFmtId="0" fontId="7" fillId="7" borderId="1" xfId="0" applyFont="1" applyFill="1" applyBorder="1" applyAlignment="1">
      <alignment horizontal="right"/>
    </xf>
    <xf numFmtId="0" fontId="6" fillId="0" borderId="12" xfId="0" applyFont="1" applyBorder="1"/>
    <xf numFmtId="0" fontId="6" fillId="7" borderId="3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8" fillId="0" borderId="18" xfId="0" applyFont="1" applyFill="1" applyBorder="1" applyAlignment="1"/>
    <xf numFmtId="0" fontId="8" fillId="0" borderId="22" xfId="0" applyFont="1" applyFill="1" applyBorder="1" applyAlignment="1"/>
    <xf numFmtId="0" fontId="4" fillId="6" borderId="4" xfId="0" applyFont="1" applyFill="1" applyBorder="1" applyAlignment="1">
      <alignment horizontal="center"/>
    </xf>
    <xf numFmtId="0" fontId="9" fillId="2" borderId="7" xfId="0" applyFont="1" applyFill="1" applyBorder="1" applyAlignment="1" applyProtection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4" xfId="0" applyFont="1" applyFill="1" applyBorder="1"/>
    <xf numFmtId="0" fontId="2" fillId="4" borderId="4" xfId="0" applyFont="1" applyFill="1" applyBorder="1"/>
    <xf numFmtId="0" fontId="10" fillId="3" borderId="4" xfId="0" applyFont="1" applyFill="1" applyBorder="1"/>
    <xf numFmtId="0" fontId="11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6" fillId="0" borderId="23" xfId="0" applyFont="1" applyBorder="1" applyAlignment="1">
      <alignment horizontal="left"/>
    </xf>
    <xf numFmtId="1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2" fillId="6" borderId="24" xfId="0" applyFont="1" applyFill="1" applyBorder="1"/>
    <xf numFmtId="0" fontId="2" fillId="6" borderId="25" xfId="0" applyFont="1" applyFill="1" applyBorder="1"/>
    <xf numFmtId="0" fontId="2" fillId="6" borderId="26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" fontId="0" fillId="0" borderId="0" xfId="0" applyNumberFormat="1" applyAlignment="1">
      <alignment horizontal="left"/>
    </xf>
    <xf numFmtId="0" fontId="6" fillId="0" borderId="29" xfId="0" applyFont="1" applyFill="1" applyBorder="1" applyAlignment="1">
      <alignment horizontal="left"/>
    </xf>
    <xf numFmtId="0" fontId="7" fillId="0" borderId="1" xfId="0" applyNumberFormat="1" applyFont="1" applyFill="1" applyBorder="1"/>
    <xf numFmtId="0" fontId="7" fillId="0" borderId="5" xfId="0" applyNumberFormat="1" applyFont="1" applyFill="1" applyBorder="1"/>
    <xf numFmtId="0" fontId="4" fillId="0" borderId="1" xfId="0" applyNumberFormat="1" applyFont="1" applyFill="1" applyBorder="1"/>
    <xf numFmtId="0" fontId="0" fillId="0" borderId="1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2" fillId="6" borderId="30" xfId="0" applyFont="1" applyFill="1" applyBorder="1"/>
    <xf numFmtId="0" fontId="4" fillId="0" borderId="0" xfId="0" applyFont="1"/>
    <xf numFmtId="0" fontId="0" fillId="3" borderId="28" xfId="0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2" borderId="11" xfId="0" applyFont="1" applyFill="1" applyBorder="1" applyAlignment="1" applyProtection="1">
      <alignment horizontal="left"/>
    </xf>
    <xf numFmtId="0" fontId="9" fillId="2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13" fillId="0" borderId="3" xfId="0" applyFont="1" applyBorder="1"/>
    <xf numFmtId="14" fontId="0" fillId="8" borderId="16" xfId="0" applyNumberFormat="1" applyFill="1" applyBorder="1" applyAlignment="1">
      <alignment horizontal="left" indent="1"/>
    </xf>
    <xf numFmtId="14" fontId="0" fillId="8" borderId="33" xfId="0" applyNumberFormat="1" applyFill="1" applyBorder="1" applyAlignment="1">
      <alignment horizontal="left" indent="1"/>
    </xf>
    <xf numFmtId="14" fontId="0" fillId="9" borderId="16" xfId="0" applyNumberFormat="1" applyFill="1" applyBorder="1" applyAlignment="1">
      <alignment horizontal="left" indent="1"/>
    </xf>
    <xf numFmtId="14" fontId="0" fillId="9" borderId="33" xfId="0" applyNumberFormat="1" applyFill="1" applyBorder="1" applyAlignment="1">
      <alignment horizontal="left" indent="1"/>
    </xf>
    <xf numFmtId="0" fontId="4" fillId="8" borderId="1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28" xfId="0" applyNumberFormat="1" applyFill="1" applyBorder="1" applyAlignment="1">
      <alignment horizontal="center"/>
    </xf>
    <xf numFmtId="0" fontId="0" fillId="3" borderId="31" xfId="0" applyNumberFormat="1" applyFill="1" applyBorder="1" applyAlignment="1">
      <alignment horizontal="center"/>
    </xf>
    <xf numFmtId="0" fontId="0" fillId="10" borderId="16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0" borderId="15" xfId="0" applyFill="1" applyBorder="1"/>
    <xf numFmtId="0" fontId="4" fillId="10" borderId="27" xfId="0" applyFont="1" applyFill="1" applyBorder="1" applyAlignment="1">
      <alignment horizontal="center"/>
    </xf>
    <xf numFmtId="0" fontId="0" fillId="10" borderId="27" xfId="0" applyFill="1" applyBorder="1" applyAlignment="1">
      <alignment horizontal="right"/>
    </xf>
    <xf numFmtId="0" fontId="0" fillId="10" borderId="27" xfId="0" applyNumberFormat="1" applyFill="1" applyBorder="1" applyAlignment="1">
      <alignment horizontal="center"/>
    </xf>
    <xf numFmtId="14" fontId="6" fillId="0" borderId="6" xfId="0" applyNumberFormat="1" applyFont="1" applyBorder="1" applyAlignment="1" applyProtection="1">
      <alignment horizontal="right"/>
    </xf>
    <xf numFmtId="14" fontId="6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0" fillId="3" borderId="10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13" fillId="0" borderId="1" xfId="0" applyFont="1" applyBorder="1"/>
    <xf numFmtId="0" fontId="6" fillId="0" borderId="1" xfId="0" applyFont="1" applyBorder="1" applyAlignment="1">
      <alignment horizontal="left"/>
    </xf>
    <xf numFmtId="0" fontId="4" fillId="8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8" borderId="36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14" fontId="4" fillId="9" borderId="20" xfId="0" applyNumberFormat="1" applyFont="1" applyFill="1" applyBorder="1" applyAlignment="1">
      <alignment horizontal="center"/>
    </xf>
    <xf numFmtId="14" fontId="4" fillId="8" borderId="21" xfId="0" applyNumberFormat="1" applyFont="1" applyFill="1" applyBorder="1" applyAlignment="1">
      <alignment horizontal="center"/>
    </xf>
    <xf numFmtId="14" fontId="4" fillId="9" borderId="21" xfId="0" applyNumberFormat="1" applyFont="1" applyFill="1" applyBorder="1" applyAlignment="1">
      <alignment horizontal="center"/>
    </xf>
    <xf numFmtId="0" fontId="0" fillId="8" borderId="0" xfId="0" applyNumberFormat="1" applyFill="1" applyBorder="1" applyAlignment="1">
      <alignment horizontal="center"/>
    </xf>
    <xf numFmtId="0" fontId="0" fillId="8" borderId="17" xfId="0" applyNumberFormat="1" applyFill="1" applyBorder="1" applyAlignment="1">
      <alignment horizontal="center"/>
    </xf>
    <xf numFmtId="0" fontId="0" fillId="8" borderId="34" xfId="0" applyNumberFormat="1" applyFill="1" applyBorder="1" applyAlignment="1">
      <alignment horizontal="center"/>
    </xf>
    <xf numFmtId="0" fontId="0" fillId="9" borderId="0" xfId="0" applyNumberFormat="1" applyFill="1" applyBorder="1" applyAlignment="1">
      <alignment horizontal="center"/>
    </xf>
    <xf numFmtId="0" fontId="0" fillId="9" borderId="17" xfId="0" applyNumberFormat="1" applyFill="1" applyBorder="1" applyAlignment="1">
      <alignment horizontal="center"/>
    </xf>
    <xf numFmtId="0" fontId="0" fillId="9" borderId="34" xfId="0" applyNumberFormat="1" applyFill="1" applyBorder="1" applyAlignment="1">
      <alignment horizontal="center"/>
    </xf>
    <xf numFmtId="0" fontId="0" fillId="8" borderId="32" xfId="0" applyNumberFormat="1" applyFill="1" applyBorder="1" applyAlignment="1">
      <alignment horizontal="center"/>
    </xf>
    <xf numFmtId="0" fontId="0" fillId="9" borderId="32" xfId="0" applyNumberFormat="1" applyFill="1" applyBorder="1" applyAlignment="1">
      <alignment horizontal="center"/>
    </xf>
    <xf numFmtId="0" fontId="14" fillId="0" borderId="1" xfId="0" applyFont="1" applyBorder="1"/>
    <xf numFmtId="14" fontId="0" fillId="9" borderId="13" xfId="0" applyNumberFormat="1" applyFill="1" applyBorder="1" applyAlignment="1">
      <alignment horizontal="left" indent="1"/>
    </xf>
    <xf numFmtId="0" fontId="4" fillId="8" borderId="21" xfId="0" applyFont="1" applyFill="1" applyBorder="1" applyAlignment="1">
      <alignment horizontal="center"/>
    </xf>
    <xf numFmtId="0" fontId="4" fillId="9" borderId="36" xfId="0" applyFont="1" applyFill="1" applyBorder="1" applyAlignment="1">
      <alignment horizontal="center"/>
    </xf>
    <xf numFmtId="0" fontId="0" fillId="9" borderId="14" xfId="0" applyNumberFormat="1" applyFill="1" applyBorder="1" applyAlignment="1">
      <alignment horizontal="center"/>
    </xf>
    <xf numFmtId="0" fontId="0" fillId="9" borderId="15" xfId="0" applyNumberFormat="1" applyFill="1" applyBorder="1" applyAlignment="1">
      <alignment horizontal="center"/>
    </xf>
    <xf numFmtId="14" fontId="6" fillId="0" borderId="3" xfId="0" applyNumberFormat="1" applyFont="1" applyBorder="1" applyProtection="1"/>
    <xf numFmtId="0" fontId="14" fillId="0" borderId="3" xfId="0" applyFont="1" applyBorder="1"/>
    <xf numFmtId="0" fontId="0" fillId="0" borderId="37" xfId="0" applyBorder="1"/>
    <xf numFmtId="0" fontId="4" fillId="7" borderId="12" xfId="0" applyFont="1" applyFill="1" applyBorder="1"/>
    <xf numFmtId="0" fontId="1" fillId="0" borderId="3" xfId="0" applyFont="1" applyBorder="1"/>
    <xf numFmtId="0" fontId="0" fillId="0" borderId="23" xfId="0" applyBorder="1"/>
    <xf numFmtId="0" fontId="0" fillId="0" borderId="38" xfId="0" applyBorder="1"/>
    <xf numFmtId="0" fontId="1" fillId="0" borderId="38" xfId="0" applyFont="1" applyBorder="1"/>
    <xf numFmtId="0" fontId="0" fillId="0" borderId="29" xfId="0" applyBorder="1"/>
    <xf numFmtId="14" fontId="5" fillId="5" borderId="3" xfId="0" applyNumberFormat="1" applyFont="1" applyFill="1" applyBorder="1" applyAlignment="1">
      <alignment horizontal="center"/>
    </xf>
    <xf numFmtId="14" fontId="5" fillId="5" borderId="3" xfId="0" applyNumberFormat="1" applyFont="1" applyFill="1" applyBorder="1" applyAlignment="1">
      <alignment horizontal="center" vertical="center"/>
    </xf>
    <xf numFmtId="0" fontId="0" fillId="0" borderId="3" xfId="0" applyFont="1" applyBorder="1"/>
    <xf numFmtId="14" fontId="4" fillId="9" borderId="27" xfId="0" applyNumberFormat="1" applyFont="1" applyFill="1" applyBorder="1" applyAlignment="1">
      <alignment horizontal="center"/>
    </xf>
    <xf numFmtId="0" fontId="13" fillId="0" borderId="39" xfId="0" applyFont="1" applyBorder="1"/>
    <xf numFmtId="0" fontId="5" fillId="4" borderId="4" xfId="0" applyFont="1" applyFill="1" applyBorder="1" applyAlignment="1">
      <alignment horizontal="left"/>
    </xf>
    <xf numFmtId="14" fontId="4" fillId="5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14" fontId="4" fillId="8" borderId="20" xfId="0" applyNumberFormat="1" applyFont="1" applyFill="1" applyBorder="1" applyAlignment="1">
      <alignment horizontal="center"/>
    </xf>
    <xf numFmtId="14" fontId="0" fillId="8" borderId="13" xfId="0" applyNumberFormat="1" applyFill="1" applyBorder="1" applyAlignment="1">
      <alignment horizontal="left" indent="1"/>
    </xf>
    <xf numFmtId="0" fontId="0" fillId="8" borderId="14" xfId="0" applyNumberFormat="1" applyFill="1" applyBorder="1" applyAlignment="1">
      <alignment horizontal="center"/>
    </xf>
    <xf numFmtId="0" fontId="0" fillId="8" borderId="15" xfId="0" applyNumberForma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14" fontId="7" fillId="5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right"/>
    </xf>
    <xf numFmtId="0" fontId="4" fillId="5" borderId="1" xfId="0" applyFont="1" applyFill="1" applyBorder="1"/>
    <xf numFmtId="0" fontId="4" fillId="7" borderId="1" xfId="0" applyFont="1" applyFill="1" applyBorder="1"/>
    <xf numFmtId="0" fontId="4" fillId="7" borderId="1" xfId="0" applyNumberFormat="1" applyFont="1" applyFill="1" applyBorder="1"/>
    <xf numFmtId="0" fontId="4" fillId="7" borderId="6" xfId="0" applyNumberFormat="1" applyFont="1" applyFill="1" applyBorder="1"/>
    <xf numFmtId="0" fontId="4" fillId="7" borderId="35" xfId="0" applyNumberFormat="1" applyFont="1" applyFill="1" applyBorder="1"/>
    <xf numFmtId="0" fontId="0" fillId="0" borderId="0" xfId="0" applyFill="1"/>
    <xf numFmtId="0" fontId="4" fillId="0" borderId="0" xfId="0" applyFont="1" applyFill="1"/>
    <xf numFmtId="14" fontId="4" fillId="8" borderId="27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3" xfId="0" applyBorder="1" applyAlignment="1">
      <alignment horizontal="left"/>
    </xf>
    <xf numFmtId="0" fontId="4" fillId="7" borderId="35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0" fillId="0" borderId="1" xfId="0" applyFont="1" applyBorder="1"/>
    <xf numFmtId="0" fontId="0" fillId="0" borderId="6" xfId="0" applyFont="1" applyBorder="1"/>
    <xf numFmtId="0" fontId="0" fillId="0" borderId="6" xfId="0" applyFont="1" applyBorder="1" applyAlignment="1">
      <alignment horizontal="right"/>
    </xf>
    <xf numFmtId="0" fontId="4" fillId="7" borderId="6" xfId="0" applyFont="1" applyFill="1" applyBorder="1" applyAlignment="1">
      <alignment horizontal="right"/>
    </xf>
    <xf numFmtId="0" fontId="4" fillId="5" borderId="6" xfId="0" applyFont="1" applyFill="1" applyBorder="1"/>
    <xf numFmtId="0" fontId="13" fillId="0" borderId="6" xfId="0" applyFont="1" applyBorder="1"/>
    <xf numFmtId="0" fontId="0" fillId="0" borderId="35" xfId="0" applyFont="1" applyBorder="1"/>
    <xf numFmtId="0" fontId="0" fillId="0" borderId="23" xfId="0" applyFont="1" applyBorder="1" applyAlignment="1">
      <alignment horizontal="right"/>
    </xf>
    <xf numFmtId="0" fontId="2" fillId="0" borderId="1" xfId="0" applyFont="1" applyBorder="1"/>
    <xf numFmtId="0" fontId="0" fillId="0" borderId="0" xfId="0" applyFont="1"/>
    <xf numFmtId="0" fontId="0" fillId="0" borderId="3" xfId="0" applyFont="1" applyBorder="1" applyAlignment="1">
      <alignment horizontal="right"/>
    </xf>
    <xf numFmtId="0" fontId="0" fillId="0" borderId="38" xfId="0" applyFont="1" applyFill="1" applyBorder="1"/>
    <xf numFmtId="0" fontId="0" fillId="0" borderId="3" xfId="0" applyFont="1" applyFill="1" applyBorder="1"/>
    <xf numFmtId="1" fontId="1" fillId="0" borderId="1" xfId="0" applyNumberFormat="1" applyFont="1" applyBorder="1"/>
    <xf numFmtId="0" fontId="0" fillId="0" borderId="37" xfId="0" applyFont="1" applyFill="1" applyBorder="1"/>
    <xf numFmtId="0" fontId="0" fillId="0" borderId="12" xfId="0" applyFont="1" applyFill="1" applyBorder="1"/>
    <xf numFmtId="0" fontId="0" fillId="0" borderId="29" xfId="0" applyFont="1" applyFill="1" applyBorder="1"/>
    <xf numFmtId="0" fontId="4" fillId="5" borderId="38" xfId="0" applyFont="1" applyFill="1" applyBorder="1"/>
    <xf numFmtId="0" fontId="0" fillId="0" borderId="38" xfId="0" applyFont="1" applyBorder="1" applyAlignment="1">
      <alignment horizontal="right"/>
    </xf>
    <xf numFmtId="0" fontId="0" fillId="0" borderId="23" xfId="0" applyFont="1" applyFill="1" applyBorder="1"/>
    <xf numFmtId="0" fontId="0" fillId="0" borderId="35" xfId="0" applyFont="1" applyFill="1" applyBorder="1"/>
    <xf numFmtId="0" fontId="1" fillId="0" borderId="0" xfId="0" applyFont="1" applyFill="1" applyBorder="1"/>
    <xf numFmtId="0" fontId="1" fillId="0" borderId="12" xfId="0" applyFont="1" applyFill="1" applyBorder="1"/>
    <xf numFmtId="0" fontId="1" fillId="0" borderId="40" xfId="0" applyFont="1" applyFill="1" applyBorder="1"/>
    <xf numFmtId="0" fontId="1" fillId="0" borderId="8" xfId="0" applyFont="1" applyFill="1" applyBorder="1"/>
    <xf numFmtId="0" fontId="1" fillId="0" borderId="2" xfId="0" applyFont="1" applyFill="1" applyBorder="1"/>
    <xf numFmtId="0" fontId="0" fillId="0" borderId="2" xfId="0" applyFont="1" applyBorder="1" applyAlignment="1">
      <alignment horizontal="right"/>
    </xf>
    <xf numFmtId="0" fontId="4" fillId="7" borderId="2" xfId="0" applyFont="1" applyFill="1" applyBorder="1"/>
    <xf numFmtId="0" fontId="0" fillId="0" borderId="38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4" fillId="7" borderId="3" xfId="0" applyFont="1" applyFill="1" applyBorder="1"/>
    <xf numFmtId="0" fontId="4" fillId="7" borderId="38" xfId="0" applyFont="1" applyFill="1" applyBorder="1"/>
    <xf numFmtId="14" fontId="0" fillId="11" borderId="16" xfId="0" applyNumberFormat="1" applyFill="1" applyBorder="1" applyAlignment="1">
      <alignment horizontal="left" indent="1"/>
    </xf>
    <xf numFmtId="0" fontId="0" fillId="11" borderId="0" xfId="0" applyNumberFormat="1" applyFill="1" applyBorder="1" applyAlignment="1">
      <alignment horizontal="center"/>
    </xf>
    <xf numFmtId="0" fontId="0" fillId="11" borderId="17" xfId="0" applyNumberFormat="1" applyFill="1" applyBorder="1" applyAlignment="1">
      <alignment horizontal="center"/>
    </xf>
    <xf numFmtId="0" fontId="4" fillId="11" borderId="27" xfId="0" applyFont="1" applyFill="1" applyBorder="1" applyAlignment="1">
      <alignment horizontal="center"/>
    </xf>
    <xf numFmtId="14" fontId="4" fillId="11" borderId="27" xfId="0" applyNumberFormat="1" applyFont="1" applyFill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14" fontId="0" fillId="11" borderId="13" xfId="0" applyNumberFormat="1" applyFill="1" applyBorder="1" applyAlignment="1">
      <alignment horizontal="left" indent="1"/>
    </xf>
    <xf numFmtId="0" fontId="0" fillId="11" borderId="14" xfId="0" applyNumberFormat="1" applyFill="1" applyBorder="1" applyAlignment="1">
      <alignment horizontal="center"/>
    </xf>
    <xf numFmtId="0" fontId="0" fillId="11" borderId="15" xfId="0" applyNumberFormat="1" applyFill="1" applyBorder="1" applyAlignment="1">
      <alignment horizontal="center"/>
    </xf>
    <xf numFmtId="14" fontId="0" fillId="11" borderId="33" xfId="0" applyNumberFormat="1" applyFill="1" applyBorder="1" applyAlignment="1">
      <alignment horizontal="left" indent="1"/>
    </xf>
    <xf numFmtId="0" fontId="0" fillId="11" borderId="34" xfId="0" applyNumberFormat="1" applyFill="1" applyBorder="1" applyAlignment="1">
      <alignment horizontal="center"/>
    </xf>
    <xf numFmtId="0" fontId="0" fillId="11" borderId="32" xfId="0" applyNumberFormat="1" applyFill="1" applyBorder="1" applyAlignment="1">
      <alignment horizontal="center"/>
    </xf>
    <xf numFmtId="14" fontId="0" fillId="9" borderId="13" xfId="0" applyNumberForma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6" fillId="0" borderId="38" xfId="0" applyFont="1" applyFill="1" applyBorder="1"/>
    <xf numFmtId="0" fontId="0" fillId="3" borderId="41" xfId="0" applyNumberFormat="1" applyFill="1" applyBorder="1" applyAlignment="1">
      <alignment horizontal="center"/>
    </xf>
    <xf numFmtId="0" fontId="0" fillId="3" borderId="42" xfId="0" applyNumberFormat="1" applyFill="1" applyBorder="1" applyAlignment="1">
      <alignment horizontal="center"/>
    </xf>
    <xf numFmtId="14" fontId="0" fillId="9" borderId="16" xfId="0" applyNumberFormat="1" applyFill="1" applyBorder="1" applyAlignment="1">
      <alignment horizontal="center"/>
    </xf>
    <xf numFmtId="14" fontId="0" fillId="9" borderId="33" xfId="0" applyNumberFormat="1" applyFill="1" applyBorder="1" applyAlignment="1">
      <alignment horizontal="center"/>
    </xf>
    <xf numFmtId="0" fontId="16" fillId="0" borderId="38" xfId="0" applyFont="1" applyFill="1" applyBorder="1"/>
    <xf numFmtId="0" fontId="16" fillId="0" borderId="1" xfId="0" applyFont="1" applyBorder="1"/>
    <xf numFmtId="14" fontId="6" fillId="0" borderId="43" xfId="0" applyNumberFormat="1" applyFont="1" applyBorder="1" applyProtection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0" fontId="0" fillId="0" borderId="43" xfId="0" applyFont="1" applyFill="1" applyBorder="1" applyAlignment="1">
      <alignment horizontal="right"/>
    </xf>
    <xf numFmtId="0" fontId="6" fillId="0" borderId="43" xfId="0" applyFont="1" applyFill="1" applyBorder="1"/>
    <xf numFmtId="0" fontId="4" fillId="7" borderId="43" xfId="0" applyFont="1" applyFill="1" applyBorder="1"/>
    <xf numFmtId="0" fontId="16" fillId="0" borderId="43" xfId="0" applyFont="1" applyFill="1" applyBorder="1"/>
    <xf numFmtId="0" fontId="4" fillId="5" borderId="5" xfId="0" applyFont="1" applyFill="1" applyBorder="1"/>
    <xf numFmtId="14" fontId="6" fillId="0" borderId="5" xfId="0" applyNumberFormat="1" applyFont="1" applyBorder="1" applyAlignment="1" applyProtection="1">
      <alignment horizontal="right"/>
    </xf>
    <xf numFmtId="14" fontId="6" fillId="0" borderId="5" xfId="0" applyNumberFormat="1" applyFont="1" applyBorder="1" applyAlignment="1">
      <alignment horizontal="right" vertical="center"/>
    </xf>
    <xf numFmtId="0" fontId="0" fillId="0" borderId="5" xfId="0" applyBorder="1"/>
    <xf numFmtId="0" fontId="4" fillId="7" borderId="5" xfId="0" applyFont="1" applyFill="1" applyBorder="1"/>
    <xf numFmtId="0" fontId="1" fillId="0" borderId="5" xfId="0" applyFont="1" applyBorder="1"/>
    <xf numFmtId="0" fontId="0" fillId="0" borderId="44" xfId="0" applyBorder="1"/>
    <xf numFmtId="0" fontId="4" fillId="5" borderId="3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4" fillId="7" borderId="45" xfId="0" applyNumberFormat="1" applyFont="1" applyFill="1" applyBorder="1"/>
    <xf numFmtId="0" fontId="0" fillId="10" borderId="27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8" fillId="5" borderId="19" xfId="0" applyFont="1" applyFill="1" applyBorder="1" applyAlignment="1">
      <alignment horizontal="left"/>
    </xf>
    <xf numFmtId="0" fontId="8" fillId="5" borderId="20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4"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19" formatCode="m/d/yyyy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19" formatCode="m/d/yyyy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19" formatCode="m/d/yyyy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0" formatCode="General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19" formatCode="m/d/yyyy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numFmt numFmtId="19" formatCode="m/d/yyyy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9" formatCode="m/d/yyyy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FF0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/>
    </dxf>
    <dxf>
      <alignment horizontal="center"/>
    </dxf>
    <dxf>
      <fill>
        <patternFill patternType="solid">
          <bgColor theme="0" tint="-4.9989318521683403E-2"/>
        </patternFill>
      </fill>
    </dxf>
    <dxf>
      <border>
        <bottom style="medium">
          <color indexed="64"/>
        </bottom>
      </border>
    </dxf>
    <dxf>
      <alignment horizont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 indent="0"/>
    </dxf>
    <dxf>
      <alignment horizontal="center" indent="0"/>
    </dxf>
    <dxf>
      <border>
        <top style="medium">
          <color indexed="64"/>
        </top>
      </border>
    </dxf>
    <dxf>
      <alignment horizontal="center" indent="0"/>
    </dxf>
    <dxf>
      <fill>
        <patternFill patternType="solid">
          <bgColor theme="2" tint="-9.9978637043366805E-2"/>
        </patternFill>
      </fill>
    </dxf>
    <dxf>
      <alignment horizontal="center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solid">
          <bgColor rgb="FFEAEAEA"/>
        </patternFill>
      </fill>
    </dxf>
    <dxf>
      <fill>
        <patternFill patternType="solid">
          <bgColor rgb="FFEAEAEA"/>
        </patternFill>
      </fill>
    </dxf>
    <dxf>
      <border>
        <bottom style="medium">
          <color indexed="64"/>
        </bottom>
      </border>
    </dxf>
    <dxf>
      <fill>
        <patternFill patternType="solid">
          <bgColor rgb="FFEAEAEA"/>
        </patternFill>
      </fill>
    </dxf>
    <dxf>
      <fill>
        <patternFill patternType="solid">
          <bgColor rgb="FFEAEAEA"/>
        </patternFill>
      </fill>
    </dxf>
    <dxf>
      <alignment horizontal="center"/>
    </dxf>
    <dxf>
      <alignment horizontal="center"/>
    </dxf>
    <dxf>
      <alignment horizont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alignment horizontal="center"/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alignment horizont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top style="medium">
          <color indexed="64"/>
        </top>
      </border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bottom style="medium">
          <color indexed="64"/>
        </bottom>
      </border>
    </dxf>
    <dxf>
      <alignment horizontal="center"/>
    </dxf>
    <dxf>
      <alignment horizontal="center"/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alignment horizontal="center"/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top style="medium">
          <color indexed="64"/>
        </top>
        <bottom style="medium">
          <color indexed="64"/>
        </bottom>
      </border>
    </dxf>
    <dxf>
      <fill>
        <patternFill patternType="solid">
          <bgColor theme="2" tint="-9.9978637043366805E-2"/>
        </patternFill>
      </fill>
    </dxf>
    <dxf>
      <alignment horizontal="center"/>
    </dxf>
    <dxf>
      <border>
        <bottom style="medium">
          <color indexed="64"/>
        </bottom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/>
    </dxf>
    <dxf>
      <alignment horizontal="center"/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alignment horizontal="center"/>
    </dxf>
    <dxf>
      <border>
        <top style="medium">
          <color indexed="64"/>
        </top>
      </border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rgb="FFEAEAEA"/>
        </patternFill>
      </fill>
    </dxf>
    <dxf>
      <fill>
        <patternFill patternType="solid">
          <bgColor rgb="FFEAEAEA"/>
        </patternFill>
      </fill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3" tint="0.59999389629810485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bottom style="medium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/>
    </dxf>
    <dxf>
      <alignment horizontal="center"/>
    </dxf>
    <dxf>
      <alignment horizontal="center"/>
    </dxf>
    <dxf>
      <alignment horizontal="right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  <bottom style="medium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EAEAEA"/>
      <color rgb="FFFFFFCC"/>
      <color rgb="FFCCECFF"/>
      <color rgb="FFCCFFFF"/>
      <color rgb="FF99CCFF"/>
      <color rgb="FFFFFF99"/>
      <color rgb="FFFFFFFF"/>
      <color rgb="FF3333CC"/>
      <color rgb="FF33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g Silver" refreshedDate="44449.399318055555" createdVersion="6" refreshedVersion="6" minRefreshableVersion="3" recordCount="265" xr:uid="{1014315C-FA89-4AA8-AEB6-9877B466854A}">
  <cacheSource type="worksheet">
    <worksheetSource ref="A1:D266" sheet="Tribal Totals 2021"/>
  </cacheSource>
  <cacheFields count="4">
    <cacheField name="Dam" numFmtId="0">
      <sharedItems count="3">
        <s v="Bonneville Dam"/>
        <s v="The Dalles Dam"/>
        <s v="John Day Dam"/>
      </sharedItems>
    </cacheField>
    <cacheField name="Date" numFmtId="14">
      <sharedItems containsSemiMixedTypes="0" containsNonDate="0" containsDate="1" containsString="0" minDate="2021-06-10T00:00:00" maxDate="2021-09-10T00:00:00" count="89">
        <d v="2021-06-10T00:00:00"/>
        <d v="2021-06-11T00:00:00"/>
        <d v="2021-06-12T00:00:00"/>
        <d v="2021-06-13T00:00:00"/>
        <d v="2021-06-14T00:00:00"/>
        <d v="2021-06-15T00:00:00"/>
        <d v="2021-06-16T00:00:00"/>
        <d v="2021-06-17T00:00:00"/>
        <d v="2021-06-18T00:00:00"/>
        <d v="2021-06-19T00:00:00"/>
        <d v="2021-06-20T00:00:00"/>
        <d v="2021-06-21T00:00:00"/>
        <d v="2021-06-22T00:00:00"/>
        <d v="2021-06-23T00:00:00"/>
        <d v="2021-06-24T00:00:00"/>
        <d v="2021-06-25T00:00:00"/>
        <d v="2021-06-26T00:00:00"/>
        <d v="2021-06-27T00:00:00"/>
        <d v="2021-06-28T00:00:00"/>
        <d v="2021-06-29T00:00:00"/>
        <d v="2021-06-30T00:00:00"/>
        <d v="2021-07-01T00:00:00"/>
        <d v="2021-07-02T00:00:00"/>
        <d v="2021-07-03T00:00:00"/>
        <d v="2021-07-04T00:00:00"/>
        <d v="2021-07-05T00:00:00"/>
        <d v="2021-07-06T00:00:00"/>
        <d v="2021-07-07T00:00:00"/>
        <d v="2021-07-08T00:00:00"/>
        <d v="2021-07-09T00:00:00"/>
        <d v="2021-07-10T00:00:00"/>
        <d v="2021-07-11T00:00:00"/>
        <d v="2021-07-12T00:00:00"/>
        <d v="2021-07-13T00:00:00"/>
        <d v="2021-07-14T00:00:00"/>
        <d v="2021-07-15T00:00:00"/>
        <d v="2021-07-16T00:00:00"/>
        <d v="2021-07-17T00:00:00"/>
        <d v="2021-07-18T00:00:00"/>
        <d v="2021-07-19T00:00:00"/>
        <d v="2021-07-20T00:00:00"/>
        <d v="2021-07-21T00:00:00"/>
        <d v="2021-07-22T00:00:00"/>
        <d v="2021-07-23T00:00:00"/>
        <d v="2021-07-24T00:00:00"/>
        <d v="2021-07-25T00:00:00"/>
        <d v="2021-07-26T00:00:00"/>
        <d v="2021-07-27T00:00:00"/>
        <d v="2021-07-28T00:00:00"/>
        <d v="2021-07-29T00:00:00"/>
        <d v="2021-07-30T00:00:00"/>
        <d v="2021-07-31T00:00:00"/>
        <d v="2021-08-01T00:00:00"/>
        <d v="2021-08-02T00:00:00"/>
        <d v="2021-08-03T00:00:00"/>
        <d v="2021-08-04T00:00:00"/>
        <d v="2021-08-05T00:00:00"/>
        <d v="2021-08-06T00:00:00"/>
        <d v="2021-08-07T00:00:00"/>
        <d v="2021-08-08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1T00:00:00"/>
        <d v="2021-08-22T00:00:00"/>
        <d v="2021-08-23T00:00:00"/>
        <d v="2021-08-17T00:00:00"/>
        <d v="2021-08-18T00:00:00"/>
        <d v="2021-08-24T00:00:00"/>
        <d v="2021-08-25T00:00:00"/>
        <d v="2021-08-26T00:00:00"/>
        <d v="2021-08-27T00:00:00"/>
        <d v="2021-08-28T00:00:00"/>
        <d v="2021-08-29T00:00:00"/>
        <d v="2021-08-30T00:00:00"/>
        <d v="2021-08-31T00:00:00"/>
        <d v="2021-09-01T00:00:00"/>
        <d v="2021-09-02T00:00:00"/>
        <d v="2021-09-03T00:00:00"/>
        <d v="2021-09-04T00:00:00"/>
        <d v="2021-09-05T00:00:00"/>
        <d v="2021-09-06T00:00:00"/>
        <d v="2021-09-07T00:00:00"/>
        <d v="2021-09-08T00:00:00"/>
        <d v="2021-09-09T00:00:00"/>
      </sharedItems>
    </cacheField>
    <cacheField name="# Collected" numFmtId="0">
      <sharedItems containsMixedTypes="1" containsNumber="1" containsInteger="1" minValue="0" maxValue="117"/>
    </cacheField>
    <cacheField name="Tribe" numFmtId="0">
      <sharedItems count="3">
        <s v="YN"/>
        <s v="CTUIR"/>
        <s v="N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5">
  <r>
    <x v="0"/>
    <x v="0"/>
    <n v="25"/>
    <x v="0"/>
  </r>
  <r>
    <x v="0"/>
    <x v="1"/>
    <n v="34"/>
    <x v="0"/>
  </r>
  <r>
    <x v="0"/>
    <x v="2"/>
    <n v="42"/>
    <x v="1"/>
  </r>
  <r>
    <x v="0"/>
    <x v="3"/>
    <n v="35"/>
    <x v="1"/>
  </r>
  <r>
    <x v="0"/>
    <x v="4"/>
    <n v="47"/>
    <x v="1"/>
  </r>
  <r>
    <x v="0"/>
    <x v="5"/>
    <n v="70"/>
    <x v="2"/>
  </r>
  <r>
    <x v="0"/>
    <x v="6"/>
    <n v="56"/>
    <x v="2"/>
  </r>
  <r>
    <x v="0"/>
    <x v="7"/>
    <n v="56"/>
    <x v="0"/>
  </r>
  <r>
    <x v="0"/>
    <x v="8"/>
    <n v="57"/>
    <x v="0"/>
  </r>
  <r>
    <x v="0"/>
    <x v="9"/>
    <n v="57"/>
    <x v="1"/>
  </r>
  <r>
    <x v="0"/>
    <x v="10"/>
    <n v="85"/>
    <x v="1"/>
  </r>
  <r>
    <x v="0"/>
    <x v="11"/>
    <n v="59"/>
    <x v="1"/>
  </r>
  <r>
    <x v="1"/>
    <x v="0"/>
    <s v="NA"/>
    <x v="0"/>
  </r>
  <r>
    <x v="1"/>
    <x v="1"/>
    <s v="NA"/>
    <x v="0"/>
  </r>
  <r>
    <x v="1"/>
    <x v="2"/>
    <s v="NA"/>
    <x v="1"/>
  </r>
  <r>
    <x v="1"/>
    <x v="3"/>
    <s v="NA"/>
    <x v="1"/>
  </r>
  <r>
    <x v="1"/>
    <x v="4"/>
    <s v="NA"/>
    <x v="1"/>
  </r>
  <r>
    <x v="1"/>
    <x v="5"/>
    <s v="NA"/>
    <x v="2"/>
  </r>
  <r>
    <x v="1"/>
    <x v="6"/>
    <s v="NA"/>
    <x v="2"/>
  </r>
  <r>
    <x v="1"/>
    <x v="7"/>
    <s v="NA"/>
    <x v="0"/>
  </r>
  <r>
    <x v="1"/>
    <x v="8"/>
    <s v="NA"/>
    <x v="0"/>
  </r>
  <r>
    <x v="1"/>
    <x v="9"/>
    <s v="NA"/>
    <x v="1"/>
  </r>
  <r>
    <x v="1"/>
    <x v="10"/>
    <s v="NA"/>
    <x v="1"/>
  </r>
  <r>
    <x v="1"/>
    <x v="11"/>
    <s v="NA"/>
    <x v="1"/>
  </r>
  <r>
    <x v="2"/>
    <x v="0"/>
    <s v="NA"/>
    <x v="0"/>
  </r>
  <r>
    <x v="2"/>
    <x v="1"/>
    <s v="NA"/>
    <x v="0"/>
  </r>
  <r>
    <x v="2"/>
    <x v="2"/>
    <s v="NA"/>
    <x v="1"/>
  </r>
  <r>
    <x v="2"/>
    <x v="3"/>
    <s v="NA"/>
    <x v="1"/>
  </r>
  <r>
    <x v="2"/>
    <x v="4"/>
    <s v="NA"/>
    <x v="1"/>
  </r>
  <r>
    <x v="2"/>
    <x v="5"/>
    <s v="NA"/>
    <x v="2"/>
  </r>
  <r>
    <x v="2"/>
    <x v="6"/>
    <s v="NA"/>
    <x v="2"/>
  </r>
  <r>
    <x v="2"/>
    <x v="7"/>
    <s v="NA"/>
    <x v="0"/>
  </r>
  <r>
    <x v="2"/>
    <x v="8"/>
    <s v="NA"/>
    <x v="0"/>
  </r>
  <r>
    <x v="2"/>
    <x v="9"/>
    <s v="NA"/>
    <x v="1"/>
  </r>
  <r>
    <x v="2"/>
    <x v="10"/>
    <s v="NA"/>
    <x v="1"/>
  </r>
  <r>
    <x v="2"/>
    <x v="11"/>
    <s v="NA"/>
    <x v="1"/>
  </r>
  <r>
    <x v="0"/>
    <x v="12"/>
    <n v="51"/>
    <x v="2"/>
  </r>
  <r>
    <x v="0"/>
    <x v="13"/>
    <n v="112"/>
    <x v="2"/>
  </r>
  <r>
    <x v="0"/>
    <x v="14"/>
    <n v="104"/>
    <x v="0"/>
  </r>
  <r>
    <x v="0"/>
    <x v="15"/>
    <n v="117"/>
    <x v="0"/>
  </r>
  <r>
    <x v="1"/>
    <x v="12"/>
    <s v="NA"/>
    <x v="2"/>
  </r>
  <r>
    <x v="1"/>
    <x v="13"/>
    <s v="NA"/>
    <x v="2"/>
  </r>
  <r>
    <x v="1"/>
    <x v="14"/>
    <s v="NA"/>
    <x v="0"/>
  </r>
  <r>
    <x v="1"/>
    <x v="15"/>
    <s v="NA"/>
    <x v="0"/>
  </r>
  <r>
    <x v="2"/>
    <x v="12"/>
    <s v="NA"/>
    <x v="2"/>
  </r>
  <r>
    <x v="2"/>
    <x v="13"/>
    <s v="NA"/>
    <x v="2"/>
  </r>
  <r>
    <x v="2"/>
    <x v="14"/>
    <s v="NA"/>
    <x v="0"/>
  </r>
  <r>
    <x v="2"/>
    <x v="15"/>
    <s v="NA"/>
    <x v="0"/>
  </r>
  <r>
    <x v="0"/>
    <x v="16"/>
    <n v="115"/>
    <x v="1"/>
  </r>
  <r>
    <x v="0"/>
    <x v="17"/>
    <n v="83"/>
    <x v="1"/>
  </r>
  <r>
    <x v="0"/>
    <x v="18"/>
    <n v="85"/>
    <x v="1"/>
  </r>
  <r>
    <x v="0"/>
    <x v="19"/>
    <n v="90"/>
    <x v="2"/>
  </r>
  <r>
    <x v="0"/>
    <x v="20"/>
    <n v="110"/>
    <x v="2"/>
  </r>
  <r>
    <x v="0"/>
    <x v="21"/>
    <n v="82"/>
    <x v="0"/>
  </r>
  <r>
    <x v="0"/>
    <x v="22"/>
    <n v="71"/>
    <x v="0"/>
  </r>
  <r>
    <x v="1"/>
    <x v="16"/>
    <s v="NA"/>
    <x v="1"/>
  </r>
  <r>
    <x v="1"/>
    <x v="17"/>
    <s v="NA"/>
    <x v="1"/>
  </r>
  <r>
    <x v="1"/>
    <x v="18"/>
    <s v="NA"/>
    <x v="1"/>
  </r>
  <r>
    <x v="1"/>
    <x v="19"/>
    <s v="NA"/>
    <x v="2"/>
  </r>
  <r>
    <x v="1"/>
    <x v="20"/>
    <s v="NA"/>
    <x v="2"/>
  </r>
  <r>
    <x v="1"/>
    <x v="21"/>
    <s v="NA"/>
    <x v="0"/>
  </r>
  <r>
    <x v="1"/>
    <x v="22"/>
    <s v="NA"/>
    <x v="0"/>
  </r>
  <r>
    <x v="2"/>
    <x v="16"/>
    <s v="NA"/>
    <x v="1"/>
  </r>
  <r>
    <x v="2"/>
    <x v="17"/>
    <s v="NA"/>
    <x v="1"/>
  </r>
  <r>
    <x v="2"/>
    <x v="18"/>
    <s v="NA"/>
    <x v="1"/>
  </r>
  <r>
    <x v="2"/>
    <x v="19"/>
    <s v="NA"/>
    <x v="2"/>
  </r>
  <r>
    <x v="2"/>
    <x v="20"/>
    <s v="NA"/>
    <x v="2"/>
  </r>
  <r>
    <x v="2"/>
    <x v="21"/>
    <s v="NA"/>
    <x v="0"/>
  </r>
  <r>
    <x v="2"/>
    <x v="22"/>
    <n v="5"/>
    <x v="0"/>
  </r>
  <r>
    <x v="0"/>
    <x v="23"/>
    <n v="68"/>
    <x v="0"/>
  </r>
  <r>
    <x v="0"/>
    <x v="24"/>
    <n v="73"/>
    <x v="0"/>
  </r>
  <r>
    <x v="0"/>
    <x v="25"/>
    <n v="77"/>
    <x v="0"/>
  </r>
  <r>
    <x v="0"/>
    <x v="26"/>
    <n v="82"/>
    <x v="2"/>
  </r>
  <r>
    <x v="0"/>
    <x v="27"/>
    <n v="80"/>
    <x v="2"/>
  </r>
  <r>
    <x v="0"/>
    <x v="28"/>
    <n v="50"/>
    <x v="1"/>
  </r>
  <r>
    <x v="0"/>
    <x v="29"/>
    <n v="28"/>
    <x v="1"/>
  </r>
  <r>
    <x v="0"/>
    <x v="30"/>
    <n v="47"/>
    <x v="2"/>
  </r>
  <r>
    <x v="0"/>
    <x v="31"/>
    <n v="33"/>
    <x v="2"/>
  </r>
  <r>
    <x v="0"/>
    <x v="32"/>
    <n v="70"/>
    <x v="2"/>
  </r>
  <r>
    <x v="1"/>
    <x v="23"/>
    <n v="0"/>
    <x v="0"/>
  </r>
  <r>
    <x v="1"/>
    <x v="24"/>
    <n v="0"/>
    <x v="0"/>
  </r>
  <r>
    <x v="1"/>
    <x v="25"/>
    <n v="0"/>
    <x v="0"/>
  </r>
  <r>
    <x v="1"/>
    <x v="26"/>
    <n v="0"/>
    <x v="2"/>
  </r>
  <r>
    <x v="1"/>
    <x v="27"/>
    <n v="4"/>
    <x v="2"/>
  </r>
  <r>
    <x v="1"/>
    <x v="28"/>
    <n v="9"/>
    <x v="1"/>
  </r>
  <r>
    <x v="1"/>
    <x v="29"/>
    <n v="6"/>
    <x v="1"/>
  </r>
  <r>
    <x v="1"/>
    <x v="30"/>
    <n v="1"/>
    <x v="2"/>
  </r>
  <r>
    <x v="1"/>
    <x v="31"/>
    <n v="2"/>
    <x v="2"/>
  </r>
  <r>
    <x v="1"/>
    <x v="32"/>
    <n v="48"/>
    <x v="2"/>
  </r>
  <r>
    <x v="2"/>
    <x v="23"/>
    <n v="0"/>
    <x v="0"/>
  </r>
  <r>
    <x v="2"/>
    <x v="24"/>
    <n v="8"/>
    <x v="0"/>
  </r>
  <r>
    <x v="2"/>
    <x v="25"/>
    <n v="1"/>
    <x v="0"/>
  </r>
  <r>
    <x v="2"/>
    <x v="26"/>
    <n v="12"/>
    <x v="2"/>
  </r>
  <r>
    <x v="2"/>
    <x v="27"/>
    <n v="15"/>
    <x v="2"/>
  </r>
  <r>
    <x v="2"/>
    <x v="28"/>
    <n v="19"/>
    <x v="1"/>
  </r>
  <r>
    <x v="2"/>
    <x v="29"/>
    <n v="16"/>
    <x v="1"/>
  </r>
  <r>
    <x v="2"/>
    <x v="30"/>
    <n v="6"/>
    <x v="2"/>
  </r>
  <r>
    <x v="2"/>
    <x v="31"/>
    <n v="5"/>
    <x v="2"/>
  </r>
  <r>
    <x v="2"/>
    <x v="32"/>
    <n v="16"/>
    <x v="2"/>
  </r>
  <r>
    <x v="0"/>
    <x v="33"/>
    <n v="98"/>
    <x v="0"/>
  </r>
  <r>
    <x v="0"/>
    <x v="34"/>
    <n v="35"/>
    <x v="0"/>
  </r>
  <r>
    <x v="0"/>
    <x v="35"/>
    <n v="54"/>
    <x v="1"/>
  </r>
  <r>
    <x v="0"/>
    <x v="36"/>
    <n v="68"/>
    <x v="1"/>
  </r>
  <r>
    <x v="0"/>
    <x v="37"/>
    <n v="37"/>
    <x v="0"/>
  </r>
  <r>
    <x v="0"/>
    <x v="38"/>
    <n v="64"/>
    <x v="0"/>
  </r>
  <r>
    <x v="0"/>
    <x v="39"/>
    <n v="55"/>
    <x v="0"/>
  </r>
  <r>
    <x v="1"/>
    <x v="33"/>
    <n v="9"/>
    <x v="0"/>
  </r>
  <r>
    <x v="1"/>
    <x v="34"/>
    <n v="8"/>
    <x v="0"/>
  </r>
  <r>
    <x v="1"/>
    <x v="35"/>
    <n v="9"/>
    <x v="1"/>
  </r>
  <r>
    <x v="1"/>
    <x v="36"/>
    <n v="1"/>
    <x v="1"/>
  </r>
  <r>
    <x v="1"/>
    <x v="37"/>
    <n v="14"/>
    <x v="0"/>
  </r>
  <r>
    <x v="1"/>
    <x v="38"/>
    <n v="7"/>
    <x v="0"/>
  </r>
  <r>
    <x v="1"/>
    <x v="39"/>
    <n v="7"/>
    <x v="0"/>
  </r>
  <r>
    <x v="2"/>
    <x v="33"/>
    <n v="11"/>
    <x v="0"/>
  </r>
  <r>
    <x v="2"/>
    <x v="34"/>
    <n v="6"/>
    <x v="0"/>
  </r>
  <r>
    <x v="2"/>
    <x v="35"/>
    <n v="6"/>
    <x v="1"/>
  </r>
  <r>
    <x v="2"/>
    <x v="36"/>
    <n v="14"/>
    <x v="1"/>
  </r>
  <r>
    <x v="2"/>
    <x v="37"/>
    <n v="19"/>
    <x v="0"/>
  </r>
  <r>
    <x v="2"/>
    <x v="38"/>
    <n v="15"/>
    <x v="0"/>
  </r>
  <r>
    <x v="2"/>
    <x v="39"/>
    <n v="21"/>
    <x v="0"/>
  </r>
  <r>
    <x v="0"/>
    <x v="40"/>
    <n v="50"/>
    <x v="2"/>
  </r>
  <r>
    <x v="0"/>
    <x v="41"/>
    <n v="81"/>
    <x v="2"/>
  </r>
  <r>
    <x v="0"/>
    <x v="42"/>
    <n v="62"/>
    <x v="1"/>
  </r>
  <r>
    <x v="0"/>
    <x v="43"/>
    <n v="70"/>
    <x v="1"/>
  </r>
  <r>
    <x v="0"/>
    <x v="44"/>
    <n v="61"/>
    <x v="0"/>
  </r>
  <r>
    <x v="0"/>
    <x v="45"/>
    <n v="78"/>
    <x v="0"/>
  </r>
  <r>
    <x v="0"/>
    <x v="46"/>
    <n v="79"/>
    <x v="0"/>
  </r>
  <r>
    <x v="1"/>
    <x v="40"/>
    <n v="7"/>
    <x v="2"/>
  </r>
  <r>
    <x v="1"/>
    <x v="41"/>
    <n v="5"/>
    <x v="2"/>
  </r>
  <r>
    <x v="1"/>
    <x v="42"/>
    <n v="4"/>
    <x v="1"/>
  </r>
  <r>
    <x v="1"/>
    <x v="43"/>
    <n v="7"/>
    <x v="1"/>
  </r>
  <r>
    <x v="1"/>
    <x v="44"/>
    <n v="3"/>
    <x v="0"/>
  </r>
  <r>
    <x v="1"/>
    <x v="45"/>
    <n v="4"/>
    <x v="0"/>
  </r>
  <r>
    <x v="1"/>
    <x v="46"/>
    <n v="1"/>
    <x v="0"/>
  </r>
  <r>
    <x v="2"/>
    <x v="40"/>
    <n v="18"/>
    <x v="2"/>
  </r>
  <r>
    <x v="2"/>
    <x v="41"/>
    <n v="23"/>
    <x v="2"/>
  </r>
  <r>
    <x v="2"/>
    <x v="42"/>
    <n v="17"/>
    <x v="1"/>
  </r>
  <r>
    <x v="2"/>
    <x v="43"/>
    <n v="15"/>
    <x v="1"/>
  </r>
  <r>
    <x v="2"/>
    <x v="44"/>
    <n v="4"/>
    <x v="0"/>
  </r>
  <r>
    <x v="2"/>
    <x v="45"/>
    <n v="10"/>
    <x v="0"/>
  </r>
  <r>
    <x v="2"/>
    <x v="46"/>
    <n v="16"/>
    <x v="0"/>
  </r>
  <r>
    <x v="0"/>
    <x v="47"/>
    <n v="76"/>
    <x v="2"/>
  </r>
  <r>
    <x v="0"/>
    <x v="48"/>
    <n v="64"/>
    <x v="2"/>
  </r>
  <r>
    <x v="0"/>
    <x v="49"/>
    <n v="29"/>
    <x v="1"/>
  </r>
  <r>
    <x v="0"/>
    <x v="50"/>
    <n v="35"/>
    <x v="1"/>
  </r>
  <r>
    <x v="0"/>
    <x v="51"/>
    <n v="70"/>
    <x v="1"/>
  </r>
  <r>
    <x v="0"/>
    <x v="52"/>
    <n v="63"/>
    <x v="1"/>
  </r>
  <r>
    <x v="0"/>
    <x v="53"/>
    <n v="71"/>
    <x v="1"/>
  </r>
  <r>
    <x v="1"/>
    <x v="47"/>
    <n v="13"/>
    <x v="2"/>
  </r>
  <r>
    <x v="1"/>
    <x v="48"/>
    <n v="11"/>
    <x v="2"/>
  </r>
  <r>
    <x v="1"/>
    <x v="49"/>
    <n v="5"/>
    <x v="1"/>
  </r>
  <r>
    <x v="1"/>
    <x v="50"/>
    <n v="10"/>
    <x v="1"/>
  </r>
  <r>
    <x v="1"/>
    <x v="51"/>
    <n v="28"/>
    <x v="1"/>
  </r>
  <r>
    <x v="1"/>
    <x v="52"/>
    <n v="33"/>
    <x v="1"/>
  </r>
  <r>
    <x v="1"/>
    <x v="53"/>
    <n v="5"/>
    <x v="1"/>
  </r>
  <r>
    <x v="2"/>
    <x v="47"/>
    <n v="3"/>
    <x v="2"/>
  </r>
  <r>
    <x v="2"/>
    <x v="48"/>
    <n v="12"/>
    <x v="2"/>
  </r>
  <r>
    <x v="2"/>
    <x v="49"/>
    <n v="7"/>
    <x v="1"/>
  </r>
  <r>
    <x v="2"/>
    <x v="50"/>
    <n v="8"/>
    <x v="1"/>
  </r>
  <r>
    <x v="2"/>
    <x v="51"/>
    <n v="9"/>
    <x v="1"/>
  </r>
  <r>
    <x v="2"/>
    <x v="52"/>
    <n v="13"/>
    <x v="1"/>
  </r>
  <r>
    <x v="2"/>
    <x v="53"/>
    <n v="20"/>
    <x v="1"/>
  </r>
  <r>
    <x v="0"/>
    <x v="54"/>
    <n v="51"/>
    <x v="2"/>
  </r>
  <r>
    <x v="0"/>
    <x v="55"/>
    <n v="76"/>
    <x v="2"/>
  </r>
  <r>
    <x v="0"/>
    <x v="56"/>
    <n v="49"/>
    <x v="0"/>
  </r>
  <r>
    <x v="0"/>
    <x v="57"/>
    <n v="39"/>
    <x v="0"/>
  </r>
  <r>
    <x v="0"/>
    <x v="58"/>
    <n v="19"/>
    <x v="1"/>
  </r>
  <r>
    <x v="0"/>
    <x v="59"/>
    <n v="8"/>
    <x v="1"/>
  </r>
  <r>
    <x v="0"/>
    <x v="60"/>
    <n v="11"/>
    <x v="1"/>
  </r>
  <r>
    <x v="1"/>
    <x v="54"/>
    <n v="11"/>
    <x v="2"/>
  </r>
  <r>
    <x v="1"/>
    <x v="55"/>
    <n v="4"/>
    <x v="2"/>
  </r>
  <r>
    <x v="1"/>
    <x v="56"/>
    <n v="18"/>
    <x v="0"/>
  </r>
  <r>
    <x v="1"/>
    <x v="57"/>
    <n v="7"/>
    <x v="0"/>
  </r>
  <r>
    <x v="1"/>
    <x v="58"/>
    <n v="22"/>
    <x v="1"/>
  </r>
  <r>
    <x v="1"/>
    <x v="59"/>
    <n v="5"/>
    <x v="1"/>
  </r>
  <r>
    <x v="1"/>
    <x v="60"/>
    <n v="10"/>
    <x v="1"/>
  </r>
  <r>
    <x v="2"/>
    <x v="54"/>
    <n v="24"/>
    <x v="2"/>
  </r>
  <r>
    <x v="2"/>
    <x v="55"/>
    <n v="9"/>
    <x v="2"/>
  </r>
  <r>
    <x v="2"/>
    <x v="56"/>
    <n v="17"/>
    <x v="0"/>
  </r>
  <r>
    <x v="2"/>
    <x v="57"/>
    <n v="13"/>
    <x v="0"/>
  </r>
  <r>
    <x v="2"/>
    <x v="58"/>
    <n v="14"/>
    <x v="1"/>
  </r>
  <r>
    <x v="2"/>
    <x v="59"/>
    <n v="7"/>
    <x v="1"/>
  </r>
  <r>
    <x v="2"/>
    <x v="60"/>
    <n v="11"/>
    <x v="1"/>
  </r>
  <r>
    <x v="0"/>
    <x v="61"/>
    <n v="42"/>
    <x v="2"/>
  </r>
  <r>
    <x v="0"/>
    <x v="62"/>
    <n v="40"/>
    <x v="2"/>
  </r>
  <r>
    <x v="0"/>
    <x v="63"/>
    <n v="31"/>
    <x v="1"/>
  </r>
  <r>
    <x v="0"/>
    <x v="64"/>
    <n v="46"/>
    <x v="1"/>
  </r>
  <r>
    <x v="0"/>
    <x v="65"/>
    <n v="12"/>
    <x v="1"/>
  </r>
  <r>
    <x v="0"/>
    <x v="66"/>
    <n v="32"/>
    <x v="1"/>
  </r>
  <r>
    <x v="0"/>
    <x v="67"/>
    <n v="26"/>
    <x v="1"/>
  </r>
  <r>
    <x v="0"/>
    <x v="68"/>
    <n v="22"/>
    <x v="1"/>
  </r>
  <r>
    <x v="0"/>
    <x v="69"/>
    <n v="11"/>
    <x v="1"/>
  </r>
  <r>
    <x v="1"/>
    <x v="61"/>
    <n v="6"/>
    <x v="2"/>
  </r>
  <r>
    <x v="1"/>
    <x v="62"/>
    <n v="11"/>
    <x v="2"/>
  </r>
  <r>
    <x v="1"/>
    <x v="63"/>
    <n v="8"/>
    <x v="1"/>
  </r>
  <r>
    <x v="1"/>
    <x v="64"/>
    <n v="12"/>
    <x v="1"/>
  </r>
  <r>
    <x v="1"/>
    <x v="70"/>
    <n v="7"/>
    <x v="0"/>
  </r>
  <r>
    <x v="1"/>
    <x v="71"/>
    <n v="11"/>
    <x v="0"/>
  </r>
  <r>
    <x v="1"/>
    <x v="65"/>
    <n v="11"/>
    <x v="1"/>
  </r>
  <r>
    <x v="1"/>
    <x v="66"/>
    <n v="13"/>
    <x v="1"/>
  </r>
  <r>
    <x v="1"/>
    <x v="67"/>
    <n v="10"/>
    <x v="1"/>
  </r>
  <r>
    <x v="1"/>
    <x v="68"/>
    <n v="1"/>
    <x v="1"/>
  </r>
  <r>
    <x v="1"/>
    <x v="69"/>
    <n v="2"/>
    <x v="1"/>
  </r>
  <r>
    <x v="2"/>
    <x v="61"/>
    <n v="7"/>
    <x v="2"/>
  </r>
  <r>
    <x v="2"/>
    <x v="62"/>
    <n v="4"/>
    <x v="2"/>
  </r>
  <r>
    <x v="2"/>
    <x v="63"/>
    <n v="10"/>
    <x v="1"/>
  </r>
  <r>
    <x v="2"/>
    <x v="64"/>
    <n v="6"/>
    <x v="1"/>
  </r>
  <r>
    <x v="2"/>
    <x v="70"/>
    <n v="21"/>
    <x v="0"/>
  </r>
  <r>
    <x v="2"/>
    <x v="71"/>
    <n v="13"/>
    <x v="0"/>
  </r>
  <r>
    <x v="2"/>
    <x v="65"/>
    <n v="18"/>
    <x v="1"/>
  </r>
  <r>
    <x v="2"/>
    <x v="66"/>
    <n v="19"/>
    <x v="1"/>
  </r>
  <r>
    <x v="2"/>
    <x v="67"/>
    <n v="15"/>
    <x v="1"/>
  </r>
  <r>
    <x v="2"/>
    <x v="68"/>
    <n v="11"/>
    <x v="1"/>
  </r>
  <r>
    <x v="2"/>
    <x v="69"/>
    <n v="15"/>
    <x v="1"/>
  </r>
  <r>
    <x v="0"/>
    <x v="72"/>
    <n v="17"/>
    <x v="2"/>
  </r>
  <r>
    <x v="0"/>
    <x v="73"/>
    <n v="26"/>
    <x v="2"/>
  </r>
  <r>
    <x v="0"/>
    <x v="74"/>
    <n v="25"/>
    <x v="0"/>
  </r>
  <r>
    <x v="0"/>
    <x v="75"/>
    <n v="48"/>
    <x v="0"/>
  </r>
  <r>
    <x v="0"/>
    <x v="76"/>
    <n v="25"/>
    <x v="1"/>
  </r>
  <r>
    <x v="0"/>
    <x v="77"/>
    <n v="29"/>
    <x v="1"/>
  </r>
  <r>
    <x v="0"/>
    <x v="78"/>
    <n v="29"/>
    <x v="1"/>
  </r>
  <r>
    <x v="1"/>
    <x v="72"/>
    <n v="9"/>
    <x v="2"/>
  </r>
  <r>
    <x v="1"/>
    <x v="73"/>
    <n v="7"/>
    <x v="2"/>
  </r>
  <r>
    <x v="1"/>
    <x v="74"/>
    <n v="6"/>
    <x v="0"/>
  </r>
  <r>
    <x v="1"/>
    <x v="75"/>
    <n v="1"/>
    <x v="0"/>
  </r>
  <r>
    <x v="1"/>
    <x v="76"/>
    <n v="4"/>
    <x v="1"/>
  </r>
  <r>
    <x v="1"/>
    <x v="77"/>
    <n v="1"/>
    <x v="1"/>
  </r>
  <r>
    <x v="1"/>
    <x v="78"/>
    <n v="6"/>
    <x v="1"/>
  </r>
  <r>
    <x v="2"/>
    <x v="72"/>
    <n v="12"/>
    <x v="2"/>
  </r>
  <r>
    <x v="2"/>
    <x v="73"/>
    <n v="24"/>
    <x v="2"/>
  </r>
  <r>
    <x v="2"/>
    <x v="74"/>
    <n v="4"/>
    <x v="0"/>
  </r>
  <r>
    <x v="2"/>
    <x v="75"/>
    <n v="5"/>
    <x v="0"/>
  </r>
  <r>
    <x v="2"/>
    <x v="76"/>
    <n v="9"/>
    <x v="1"/>
  </r>
  <r>
    <x v="2"/>
    <x v="77"/>
    <n v="11"/>
    <x v="1"/>
  </r>
  <r>
    <x v="2"/>
    <x v="78"/>
    <n v="1"/>
    <x v="1"/>
  </r>
  <r>
    <x v="0"/>
    <x v="79"/>
    <n v="38"/>
    <x v="0"/>
  </r>
  <r>
    <x v="0"/>
    <x v="80"/>
    <n v="9"/>
    <x v="0"/>
  </r>
  <r>
    <x v="1"/>
    <x v="79"/>
    <n v="2"/>
    <x v="0"/>
  </r>
  <r>
    <x v="1"/>
    <x v="80"/>
    <n v="9"/>
    <x v="0"/>
  </r>
  <r>
    <x v="2"/>
    <x v="79"/>
    <n v="3"/>
    <x v="0"/>
  </r>
  <r>
    <x v="2"/>
    <x v="80"/>
    <n v="3"/>
    <x v="0"/>
  </r>
  <r>
    <x v="0"/>
    <x v="81"/>
    <n v="19"/>
    <x v="2"/>
  </r>
  <r>
    <x v="0"/>
    <x v="82"/>
    <n v="7"/>
    <x v="2"/>
  </r>
  <r>
    <x v="0"/>
    <x v="83"/>
    <n v="7"/>
    <x v="2"/>
  </r>
  <r>
    <x v="0"/>
    <x v="84"/>
    <n v="16"/>
    <x v="2"/>
  </r>
  <r>
    <x v="0"/>
    <x v="85"/>
    <n v="10"/>
    <x v="2"/>
  </r>
  <r>
    <x v="0"/>
    <x v="86"/>
    <n v="13"/>
    <x v="2"/>
  </r>
  <r>
    <x v="0"/>
    <x v="87"/>
    <n v="11"/>
    <x v="2"/>
  </r>
  <r>
    <x v="0"/>
    <x v="88"/>
    <n v="10"/>
    <x v="2"/>
  </r>
  <r>
    <x v="1"/>
    <x v="81"/>
    <n v="2"/>
    <x v="2"/>
  </r>
  <r>
    <x v="1"/>
    <x v="82"/>
    <n v="3"/>
    <x v="2"/>
  </r>
  <r>
    <x v="1"/>
    <x v="83"/>
    <n v="4"/>
    <x v="2"/>
  </r>
  <r>
    <x v="1"/>
    <x v="84"/>
    <n v="10"/>
    <x v="2"/>
  </r>
  <r>
    <x v="1"/>
    <x v="85"/>
    <n v="20"/>
    <x v="2"/>
  </r>
  <r>
    <x v="1"/>
    <x v="86"/>
    <n v="29"/>
    <x v="2"/>
  </r>
  <r>
    <x v="1"/>
    <x v="87"/>
    <n v="1"/>
    <x v="2"/>
  </r>
  <r>
    <x v="1"/>
    <x v="88"/>
    <n v="0"/>
    <x v="2"/>
  </r>
  <r>
    <x v="2"/>
    <x v="81"/>
    <n v="9"/>
    <x v="2"/>
  </r>
  <r>
    <x v="2"/>
    <x v="82"/>
    <n v="17"/>
    <x v="2"/>
  </r>
  <r>
    <x v="2"/>
    <x v="83"/>
    <n v="5"/>
    <x v="2"/>
  </r>
  <r>
    <x v="2"/>
    <x v="84"/>
    <n v="18"/>
    <x v="2"/>
  </r>
  <r>
    <x v="2"/>
    <x v="85"/>
    <n v="12"/>
    <x v="2"/>
  </r>
  <r>
    <x v="2"/>
    <x v="86"/>
    <n v="9"/>
    <x v="2"/>
  </r>
  <r>
    <x v="2"/>
    <x v="87"/>
    <n v="10"/>
    <x v="2"/>
  </r>
  <r>
    <x v="2"/>
    <x v="88"/>
    <n v="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35CA55-7169-4E4B-943A-0881027CAFFE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2:J96" firstHeaderRow="1" firstDataRow="2" firstDataCol="1"/>
  <pivotFields count="4">
    <pivotField axis="axisCol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multipleItemSelectionAllowed="1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"/>
  </rowFields>
  <rowItems count="93">
    <i>
      <x/>
    </i>
    <i r="1">
      <x v="2"/>
    </i>
    <i r="1">
      <x v="3"/>
    </i>
    <i r="1">
      <x v="4"/>
    </i>
    <i r="1">
      <x v="9"/>
    </i>
    <i r="1">
      <x v="10"/>
    </i>
    <i r="1">
      <x v="11"/>
    </i>
    <i r="1">
      <x v="16"/>
    </i>
    <i r="1">
      <x v="17"/>
    </i>
    <i r="1">
      <x v="18"/>
    </i>
    <i r="1">
      <x v="28"/>
    </i>
    <i r="1">
      <x v="29"/>
    </i>
    <i r="1">
      <x v="35"/>
    </i>
    <i r="1">
      <x v="36"/>
    </i>
    <i r="1">
      <x v="42"/>
    </i>
    <i r="1">
      <x v="43"/>
    </i>
    <i r="1">
      <x v="49"/>
    </i>
    <i r="1">
      <x v="50"/>
    </i>
    <i r="1">
      <x v="51"/>
    </i>
    <i r="1">
      <x v="52"/>
    </i>
    <i r="1">
      <x v="53"/>
    </i>
    <i r="1">
      <x v="58"/>
    </i>
    <i r="1">
      <x v="59"/>
    </i>
    <i r="1">
      <x v="60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6"/>
    </i>
    <i r="1">
      <x v="77"/>
    </i>
    <i r="1">
      <x v="78"/>
    </i>
    <i>
      <x v="1"/>
    </i>
    <i r="1">
      <x/>
    </i>
    <i r="1">
      <x v="1"/>
    </i>
    <i r="1">
      <x v="7"/>
    </i>
    <i r="1">
      <x v="8"/>
    </i>
    <i r="1">
      <x v="14"/>
    </i>
    <i r="1">
      <x v="15"/>
    </i>
    <i r="1">
      <x v="21"/>
    </i>
    <i r="1">
      <x v="22"/>
    </i>
    <i r="1">
      <x v="23"/>
    </i>
    <i r="1">
      <x v="24"/>
    </i>
    <i r="1">
      <x v="25"/>
    </i>
    <i r="1">
      <x v="33"/>
    </i>
    <i r="1">
      <x v="34"/>
    </i>
    <i r="1">
      <x v="37"/>
    </i>
    <i r="1">
      <x v="38"/>
    </i>
    <i r="1">
      <x v="39"/>
    </i>
    <i r="1">
      <x v="44"/>
    </i>
    <i r="1">
      <x v="45"/>
    </i>
    <i r="1">
      <x v="46"/>
    </i>
    <i r="1">
      <x v="56"/>
    </i>
    <i r="1">
      <x v="57"/>
    </i>
    <i r="1">
      <x v="70"/>
    </i>
    <i r="1">
      <x v="71"/>
    </i>
    <i r="1">
      <x v="74"/>
    </i>
    <i r="1">
      <x v="75"/>
    </i>
    <i r="1">
      <x v="79"/>
    </i>
    <i r="1">
      <x v="80"/>
    </i>
    <i>
      <x v="2"/>
    </i>
    <i r="1">
      <x v="5"/>
    </i>
    <i r="1">
      <x v="6"/>
    </i>
    <i r="1">
      <x v="12"/>
    </i>
    <i r="1">
      <x v="13"/>
    </i>
    <i r="1">
      <x v="19"/>
    </i>
    <i r="1">
      <x v="20"/>
    </i>
    <i r="1">
      <x v="26"/>
    </i>
    <i r="1">
      <x v="27"/>
    </i>
    <i r="1">
      <x v="30"/>
    </i>
    <i r="1">
      <x v="31"/>
    </i>
    <i r="1">
      <x v="32"/>
    </i>
    <i r="1">
      <x v="40"/>
    </i>
    <i r="1">
      <x v="41"/>
    </i>
    <i r="1">
      <x v="47"/>
    </i>
    <i r="1">
      <x v="48"/>
    </i>
    <i r="1">
      <x v="54"/>
    </i>
    <i r="1">
      <x v="55"/>
    </i>
    <i r="1">
      <x v="61"/>
    </i>
    <i r="1">
      <x v="62"/>
    </i>
    <i r="1">
      <x v="72"/>
    </i>
    <i r="1">
      <x v="73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# Collected" fld="2" baseField="0" baseItem="0"/>
  </dataFields>
  <formats count="254">
    <format dxfId="333">
      <pivotArea type="all" dataOnly="0" outline="0" fieldPosition="0"/>
    </format>
    <format dxfId="332">
      <pivotArea collapsedLevelsAreSubtotals="1" fieldPosition="0">
        <references count="1">
          <reference field="3" count="1">
            <x v="0"/>
          </reference>
        </references>
      </pivotArea>
    </format>
    <format dxfId="331">
      <pivotArea dataOnly="0" labelOnly="1" fieldPosition="0">
        <references count="1">
          <reference field="3" count="1">
            <x v="0"/>
          </reference>
        </references>
      </pivotArea>
    </format>
    <format dxfId="330">
      <pivotArea collapsedLevelsAreSubtotals="1" fieldPosition="0">
        <references count="1">
          <reference field="3" count="1">
            <x v="1"/>
          </reference>
        </references>
      </pivotArea>
    </format>
    <format dxfId="329">
      <pivotArea dataOnly="0" labelOnly="1" fieldPosition="0">
        <references count="1">
          <reference field="3" count="1">
            <x v="1"/>
          </reference>
        </references>
      </pivotArea>
    </format>
    <format dxfId="328">
      <pivotArea collapsedLevelsAreSubtotals="1" fieldPosition="0">
        <references count="1">
          <reference field="3" count="1">
            <x v="2"/>
          </reference>
        </references>
      </pivotArea>
    </format>
    <format dxfId="327">
      <pivotArea dataOnly="0" labelOnly="1" fieldPosition="0">
        <references count="1">
          <reference field="3" count="1">
            <x v="2"/>
          </reference>
        </references>
      </pivotArea>
    </format>
    <format dxfId="326">
      <pivotArea dataOnly="0" fieldPosition="0">
        <references count="2">
          <reference field="1" count="0" defaultSubtotal="1" sumSubtotal="1" countASubtotal="1" avgSubtotal="1" maxSubtotal="1" minSubtotal="1" productSubtotal="1" countSubtotal="1" stdDevSubtotal="1" stdDevPSubtotal="1" varSubtotal="1" varPSubtotal="1"/>
          <reference field="3" count="1">
            <x v="0"/>
          </reference>
        </references>
      </pivotArea>
    </format>
    <format dxfId="325">
      <pivotArea collapsedLevelsAreSubtotals="1" fieldPosition="0">
        <references count="1">
          <reference field="3" count="1">
            <x v="1"/>
          </reference>
        </references>
      </pivotArea>
    </format>
    <format dxfId="324">
      <pivotArea grandRow="1" outline="0" collapsedLevelsAreSubtotals="1" fieldPosition="0"/>
    </format>
    <format dxfId="323">
      <pivotArea dataOnly="0" labelOnly="1" grandRow="1" outline="0" fieldPosition="0"/>
    </format>
    <format dxfId="322">
      <pivotArea grandRow="1" outline="0" collapsedLevelsAreSubtotals="1" fieldPosition="0"/>
    </format>
    <format dxfId="321">
      <pivotArea dataOnly="0" labelOnly="1" grandRow="1" outline="0" fieldPosition="0"/>
    </format>
    <format dxfId="320">
      <pivotArea dataOnly="0" labelOnly="1" fieldPosition="0">
        <references count="1">
          <reference field="3" count="1">
            <x v="1"/>
          </reference>
        </references>
      </pivotArea>
    </format>
    <format dxfId="319">
      <pivotArea collapsedLevelsAreSubtotals="1" fieldPosition="0">
        <references count="1">
          <reference field="3" count="1">
            <x v="1"/>
          </reference>
        </references>
      </pivotArea>
    </format>
    <format dxfId="318">
      <pivotArea collapsedLevelsAreSubtotals="1" fieldPosition="0">
        <references count="1">
          <reference field="3" count="1">
            <x v="0"/>
          </reference>
        </references>
      </pivotArea>
    </format>
    <format dxfId="317">
      <pivotArea dataOnly="0" labelOnly="1" fieldPosition="0">
        <references count="1">
          <reference field="3" count="1">
            <x v="0"/>
          </reference>
        </references>
      </pivotArea>
    </format>
    <format dxfId="316">
      <pivotArea collapsedLevelsAreSubtotals="1" fieldPosition="0">
        <references count="1">
          <reference field="3" count="1">
            <x v="1"/>
          </reference>
        </references>
      </pivotArea>
    </format>
    <format dxfId="315">
      <pivotArea dataOnly="0" labelOnly="1" fieldPosition="0">
        <references count="1">
          <reference field="3" count="1">
            <x v="1"/>
          </reference>
        </references>
      </pivotArea>
    </format>
    <format dxfId="314">
      <pivotArea collapsedLevelsAreSubtotals="1" fieldPosition="0">
        <references count="1">
          <reference field="3" count="1">
            <x v="2"/>
          </reference>
        </references>
      </pivotArea>
    </format>
    <format dxfId="313">
      <pivotArea dataOnly="0" labelOnly="1" fieldPosition="0">
        <references count="1">
          <reference field="3" count="1">
            <x v="2"/>
          </reference>
        </references>
      </pivotArea>
    </format>
    <format dxfId="312">
      <pivotArea dataOnly="0" labelOnly="1" fieldPosition="0">
        <references count="1">
          <reference field="3" count="1">
            <x v="0"/>
          </reference>
        </references>
      </pivotArea>
    </format>
    <format dxfId="311">
      <pivotArea collapsedLevelsAreSubtotals="1" fieldPosition="0">
        <references count="1">
          <reference field="3" count="1">
            <x v="0"/>
          </reference>
        </references>
      </pivotArea>
    </format>
    <format dxfId="310">
      <pivotArea dataOnly="0" labelOnly="1" fieldPosition="0">
        <references count="1">
          <reference field="3" count="1">
            <x v="1"/>
          </reference>
        </references>
      </pivotArea>
    </format>
    <format dxfId="309">
      <pivotArea collapsedLevelsAreSubtotals="1" fieldPosition="0">
        <references count="1">
          <reference field="3" count="1">
            <x v="1"/>
          </reference>
        </references>
      </pivotArea>
    </format>
    <format dxfId="308">
      <pivotArea dataOnly="0" labelOnly="1" fieldPosition="0">
        <references count="1">
          <reference field="3" count="1">
            <x v="2"/>
          </reference>
        </references>
      </pivotArea>
    </format>
    <format dxfId="307">
      <pivotArea collapsedLevelsAreSubtotals="1" fieldPosition="0">
        <references count="1">
          <reference field="3" count="1">
            <x v="2"/>
          </reference>
        </references>
      </pivotArea>
    </format>
    <format dxfId="306">
      <pivotArea dataOnly="0" fieldPosition="0">
        <references count="1">
          <reference field="3" count="1">
            <x v="1"/>
          </reference>
        </references>
      </pivotArea>
    </format>
    <format dxfId="305">
      <pivotArea dataOnly="0" labelOnly="1" fieldPosition="0">
        <references count="1">
          <reference field="3" count="1">
            <x v="2"/>
          </reference>
        </references>
      </pivotArea>
    </format>
    <format dxfId="304">
      <pivotArea dataOnly="0" labelOnly="1" fieldPosition="0">
        <references count="1">
          <reference field="3" count="1">
            <x v="0"/>
          </reference>
        </references>
      </pivotArea>
    </format>
    <format dxfId="303">
      <pivotArea dataOnly="0" labelOnly="1" fieldPosition="0">
        <references count="1">
          <reference field="3" count="1">
            <x v="1"/>
          </reference>
        </references>
      </pivotArea>
    </format>
    <format dxfId="302">
      <pivotArea dataOnly="0" labelOnly="1" fieldPosition="0">
        <references count="1">
          <reference field="3" count="1">
            <x v="2"/>
          </reference>
        </references>
      </pivotArea>
    </format>
    <format dxfId="301">
      <pivotArea field="0" grandRow="1" outline="0" collapsedLevelsAreSubtotals="1" axis="axisCol" fieldPosition="0">
        <references count="1">
          <reference field="0" count="1" selected="0">
            <x v="0"/>
          </reference>
        </references>
      </pivotArea>
    </format>
    <format dxfId="300">
      <pivotArea field="0" grandRow="1" outline="0" collapsedLevelsAreSubtotals="1" axis="axisCol" fieldPosition="0">
        <references count="1">
          <reference field="0" count="1" selected="0">
            <x v="1"/>
          </reference>
        </references>
      </pivotArea>
    </format>
    <format dxfId="299">
      <pivotArea field="0" grandRow="1" outline="0" collapsedLevelsAreSubtotals="1" axis="axisCol" fieldPosition="0">
        <references count="1">
          <reference field="0" count="1" selected="0">
            <x v="2"/>
          </reference>
        </references>
      </pivotArea>
    </format>
    <format dxfId="298">
      <pivotArea grandRow="1" grandCol="1" outline="0" collapsedLevelsAreSubtotals="1" fieldPosition="0"/>
    </format>
    <format dxfId="297">
      <pivotArea dataOnly="0" labelOnly="1" grandRow="1" outline="0" fieldPosition="0"/>
    </format>
    <format dxfId="296">
      <pivotArea dataOnly="0" labelOnly="1" fieldPosition="0">
        <references count="1">
          <reference field="3" count="1">
            <x v="0"/>
          </reference>
        </references>
      </pivotArea>
    </format>
    <format dxfId="295">
      <pivotArea dataOnly="0" labelOnly="1" fieldPosition="0">
        <references count="1">
          <reference field="3" count="1">
            <x v="1"/>
          </reference>
        </references>
      </pivotArea>
    </format>
    <format dxfId="294">
      <pivotArea dataOnly="0" labelOnly="1" fieldPosition="0">
        <references count="1">
          <reference field="3" count="1">
            <x v="2"/>
          </reference>
        </references>
      </pivotArea>
    </format>
    <format dxfId="293">
      <pivotArea dataOnly="0" labelOnly="1" fieldPosition="0">
        <references count="1">
          <reference field="0" count="1">
            <x v="0"/>
          </reference>
        </references>
      </pivotArea>
    </format>
    <format dxfId="292">
      <pivotArea collapsedLevelsAreSubtotals="1" fieldPosition="0">
        <references count="2">
          <reference field="0" count="1" selected="0">
            <x v="0"/>
          </reference>
          <reference field="3" count="1">
            <x v="0"/>
          </reference>
        </references>
      </pivotArea>
    </format>
    <format dxfId="291">
      <pivotArea dataOnly="0" labelOnly="1" fieldPosition="0">
        <references count="1">
          <reference field="0" count="1">
            <x v="0"/>
          </reference>
        </references>
      </pivotArea>
    </format>
    <format dxfId="290">
      <pivotArea dataOnly="0" labelOnly="1" fieldPosition="0">
        <references count="1">
          <reference field="0" count="1">
            <x v="0"/>
          </reference>
        </references>
      </pivotArea>
    </format>
    <format dxfId="289">
      <pivotArea dataOnly="0" labelOnly="1" fieldPosition="0">
        <references count="1">
          <reference field="0" count="1">
            <x v="1"/>
          </reference>
        </references>
      </pivotArea>
    </format>
    <format dxfId="288">
      <pivotArea dataOnly="0" labelOnly="1" fieldPosition="0">
        <references count="1">
          <reference field="0" count="1">
            <x v="2"/>
          </reference>
        </references>
      </pivotArea>
    </format>
    <format dxfId="287">
      <pivotArea dataOnly="0" labelOnly="1" grandCol="1" outline="0" fieldPosition="0"/>
    </format>
    <format dxfId="286">
      <pivotArea collapsedLevelsAreSubtotals="1" fieldPosition="0">
        <references count="2">
          <reference field="0" count="1" selected="0">
            <x v="1"/>
          </reference>
          <reference field="3" count="1">
            <x v="0"/>
          </reference>
        </references>
      </pivotArea>
    </format>
    <format dxfId="285">
      <pivotArea collapsedLevelsAreSubtotals="1" fieldPosition="0">
        <references count="2">
          <reference field="0" count="1" selected="0">
            <x v="2"/>
          </reference>
          <reference field="3" count="1">
            <x v="0"/>
          </reference>
        </references>
      </pivotArea>
    </format>
    <format dxfId="284">
      <pivotArea collapsedLevelsAreSubtotals="1" fieldPosition="0">
        <references count="2">
          <reference field="0" count="1" selected="0">
            <x v="0"/>
          </reference>
          <reference field="3" count="1">
            <x v="1"/>
          </reference>
        </references>
      </pivotArea>
    </format>
    <format dxfId="283">
      <pivotArea collapsedLevelsAreSubtotals="1" fieldPosition="0">
        <references count="2">
          <reference field="0" count="1" selected="0">
            <x v="1"/>
          </reference>
          <reference field="3" count="1">
            <x v="1"/>
          </reference>
        </references>
      </pivotArea>
    </format>
    <format dxfId="282">
      <pivotArea collapsedLevelsAreSubtotals="1" fieldPosition="0">
        <references count="2">
          <reference field="0" count="1" selected="0">
            <x v="2"/>
          </reference>
          <reference field="3" count="1">
            <x v="1"/>
          </reference>
        </references>
      </pivotArea>
    </format>
    <format dxfId="281">
      <pivotArea field="3" grandCol="1" collapsedLevelsAreSubtotals="1" axis="axisRow" fieldPosition="0">
        <references count="1">
          <reference field="3" count="1">
            <x v="1"/>
          </reference>
        </references>
      </pivotArea>
    </format>
    <format dxfId="280">
      <pivotArea collapsedLevelsAreSubtotals="1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279">
      <pivotArea collapsedLevelsAreSubtotals="1" fieldPosition="0">
        <references count="2">
          <reference field="0" count="1" selected="0">
            <x v="1"/>
          </reference>
          <reference field="3" count="1">
            <x v="2"/>
          </reference>
        </references>
      </pivotArea>
    </format>
    <format dxfId="278">
      <pivotArea collapsedLevelsAreSubtotals="1" fieldPosition="0">
        <references count="2">
          <reference field="0" count="1" selected="0">
            <x v="2"/>
          </reference>
          <reference field="3" count="1">
            <x v="2"/>
          </reference>
        </references>
      </pivotArea>
    </format>
    <format dxfId="277">
      <pivotArea field="3" grandCol="1" collapsedLevelsAreSubtotals="1" axis="axisRow" fieldPosition="0">
        <references count="1">
          <reference field="3" count="1">
            <x v="2"/>
          </reference>
        </references>
      </pivotArea>
    </format>
    <format dxfId="276">
      <pivotArea collapsedLevelsAreSubtotals="1" fieldPosition="0">
        <references count="1">
          <reference field="3" count="1">
            <x v="1"/>
          </reference>
        </references>
      </pivotArea>
    </format>
    <format dxfId="275">
      <pivotArea dataOnly="0" labelOnly="1" fieldPosition="0">
        <references count="1">
          <reference field="3" count="1">
            <x v="1"/>
          </reference>
        </references>
      </pivotArea>
    </format>
    <format dxfId="274">
      <pivotArea collapsedLevelsAreSubtotals="1" fieldPosition="0">
        <references count="1">
          <reference field="3" count="1">
            <x v="2"/>
          </reference>
        </references>
      </pivotArea>
    </format>
    <format dxfId="273">
      <pivotArea dataOnly="0" labelOnly="1" fieldPosition="0">
        <references count="1">
          <reference field="3" count="1">
            <x v="2"/>
          </reference>
        </references>
      </pivotArea>
    </format>
    <format dxfId="272">
      <pivotArea dataOnly="0" labelOnly="1" fieldPosition="0">
        <references count="1">
          <reference field="3" count="1">
            <x v="0"/>
          </reference>
        </references>
      </pivotArea>
    </format>
    <format dxfId="271">
      <pivotArea dataOnly="0" labelOnly="1" fieldPosition="0">
        <references count="1">
          <reference field="3" count="1">
            <x v="1"/>
          </reference>
        </references>
      </pivotArea>
    </format>
    <format dxfId="270">
      <pivotArea field="0" grandRow="1" outline="0" collapsedLevelsAreSubtotals="1" axis="axisCol" fieldPosition="0">
        <references count="1">
          <reference field="0" count="1" selected="0">
            <x v="0"/>
          </reference>
        </references>
      </pivotArea>
    </format>
    <format dxfId="269">
      <pivotArea field="0" grandRow="1" outline="0" collapsedLevelsAreSubtotals="1" axis="axisCol" fieldPosition="0">
        <references count="1">
          <reference field="0" count="1" selected="0">
            <x v="1"/>
          </reference>
        </references>
      </pivotArea>
    </format>
    <format dxfId="268">
      <pivotArea field="0" grandRow="1" outline="0" collapsedLevelsAreSubtotals="1" axis="axisCol" fieldPosition="0">
        <references count="1">
          <reference field="0" count="1" selected="0">
            <x v="2"/>
          </reference>
        </references>
      </pivotArea>
    </format>
    <format dxfId="267">
      <pivotArea grandRow="1" grandCol="1" outline="0" collapsedLevelsAreSubtotals="1" fieldPosition="0"/>
    </format>
    <format dxfId="266">
      <pivotArea collapsedLevelsAreSubtotals="1" fieldPosition="0">
        <references count="1">
          <reference field="3" count="1">
            <x v="0"/>
          </reference>
        </references>
      </pivotArea>
    </format>
    <format dxfId="265">
      <pivotArea dataOnly="0" labelOnly="1" fieldPosition="0">
        <references count="1">
          <reference field="3" count="1">
            <x v="0"/>
          </reference>
        </references>
      </pivotArea>
    </format>
    <format dxfId="264">
      <pivotArea dataOnly="0" labelOnly="1" fieldPosition="0">
        <references count="1">
          <reference field="3" count="1">
            <x v="2"/>
          </reference>
        </references>
      </pivotArea>
    </format>
    <format dxfId="263">
      <pivotArea dataOnly="0" labelOnly="1" fieldPosition="0">
        <references count="1">
          <reference field="3" count="1">
            <x v="0"/>
          </reference>
        </references>
      </pivotArea>
    </format>
    <format dxfId="262">
      <pivotArea dataOnly="0" labelOnly="1" fieldPosition="0">
        <references count="1">
          <reference field="3" count="1">
            <x v="1"/>
          </reference>
        </references>
      </pivotArea>
    </format>
    <format dxfId="261">
      <pivotArea dataOnly="0" fieldPosition="0">
        <references count="2">
          <reference field="1" count="1">
            <x v="4"/>
          </reference>
          <reference field="3" count="1" selected="0">
            <x v="0"/>
          </reference>
        </references>
      </pivotArea>
    </format>
    <format dxfId="260">
      <pivotArea collapsedLevelsAreSubtotals="1" fieldPosition="0">
        <references count="2">
          <reference field="1" count="1">
            <x v="11"/>
          </reference>
          <reference field="3" count="1" selected="0">
            <x v="0"/>
          </reference>
        </references>
      </pivotArea>
    </format>
    <format dxfId="259">
      <pivotArea dataOnly="0" labelOnly="1" fieldPosition="0">
        <references count="2">
          <reference field="1" count="1">
            <x v="11"/>
          </reference>
          <reference field="3" count="1" selected="0">
            <x v="0"/>
          </reference>
        </references>
      </pivotArea>
    </format>
    <format dxfId="258">
      <pivotArea collapsedLevelsAreSubtotals="1" fieldPosition="0">
        <references count="2">
          <reference field="1" count="3">
            <x v="2"/>
            <x v="3"/>
            <x v="4"/>
          </reference>
          <reference field="3" count="1" selected="0">
            <x v="0"/>
          </reference>
        </references>
      </pivotArea>
    </format>
    <format dxfId="257">
      <pivotArea dataOnly="0" labelOnly="1" fieldPosition="0">
        <references count="2">
          <reference field="1" count="3">
            <x v="2"/>
            <x v="3"/>
            <x v="4"/>
          </reference>
          <reference field="3" count="1" selected="0">
            <x v="0"/>
          </reference>
        </references>
      </pivotArea>
    </format>
    <format dxfId="256">
      <pivotArea collapsedLevelsAreSubtotals="1" fieldPosition="0">
        <references count="2">
          <reference field="1" count="3">
            <x v="9"/>
            <x v="10"/>
            <x v="11"/>
          </reference>
          <reference field="3" count="1" selected="0">
            <x v="0"/>
          </reference>
        </references>
      </pivotArea>
    </format>
    <format dxfId="255">
      <pivotArea dataOnly="0" labelOnly="1" fieldPosition="0">
        <references count="2">
          <reference field="1" count="3">
            <x v="9"/>
            <x v="10"/>
            <x v="11"/>
          </reference>
          <reference field="3" count="1" selected="0">
            <x v="0"/>
          </reference>
        </references>
      </pivotArea>
    </format>
    <format dxfId="254">
      <pivotArea collapsedLevelsAreSubtotals="1" fieldPosition="0">
        <references count="2">
          <reference field="1" count="2">
            <x v="0"/>
            <x v="1"/>
          </reference>
          <reference field="3" count="1" selected="0">
            <x v="1"/>
          </reference>
        </references>
      </pivotArea>
    </format>
    <format dxfId="253">
      <pivotArea dataOnly="0" labelOnly="1" fieldPosition="0">
        <references count="2">
          <reference field="1" count="2">
            <x v="0"/>
            <x v="1"/>
          </reference>
          <reference field="3" count="1" selected="0">
            <x v="1"/>
          </reference>
        </references>
      </pivotArea>
    </format>
    <format dxfId="252">
      <pivotArea collapsedLevelsAreSubtotals="1" fieldPosition="0">
        <references count="2">
          <reference field="1" count="2">
            <x v="0"/>
            <x v="1"/>
          </reference>
          <reference field="3" count="1" selected="0">
            <x v="1"/>
          </reference>
        </references>
      </pivotArea>
    </format>
    <format dxfId="251">
      <pivotArea dataOnly="0" labelOnly="1" fieldPosition="0">
        <references count="2">
          <reference field="1" count="2">
            <x v="0"/>
            <x v="1"/>
          </reference>
          <reference field="3" count="1" selected="0">
            <x v="1"/>
          </reference>
        </references>
      </pivotArea>
    </format>
    <format dxfId="250">
      <pivotArea collapsedLevelsAreSubtotals="1" fieldPosition="0">
        <references count="2">
          <reference field="1" count="3">
            <x v="2"/>
            <x v="3"/>
            <x v="4"/>
          </reference>
          <reference field="3" count="1" selected="0">
            <x v="0"/>
          </reference>
        </references>
      </pivotArea>
    </format>
    <format dxfId="249">
      <pivotArea dataOnly="0" labelOnly="1" fieldPosition="0">
        <references count="2">
          <reference field="1" count="3">
            <x v="2"/>
            <x v="3"/>
            <x v="4"/>
          </reference>
          <reference field="3" count="1" selected="0">
            <x v="0"/>
          </reference>
        </references>
      </pivotArea>
    </format>
    <format dxfId="248">
      <pivotArea type="origin" dataOnly="0" labelOnly="1" outline="0" fieldPosition="0"/>
    </format>
    <format dxfId="247">
      <pivotArea field="0" type="button" dataOnly="0" labelOnly="1" outline="0" axis="axisCol" fieldPosition="0"/>
    </format>
    <format dxfId="246">
      <pivotArea type="topRight" dataOnly="0" labelOnly="1" outline="0" fieldPosition="0"/>
    </format>
    <format dxfId="245">
      <pivotArea field="3" type="button" dataOnly="0" labelOnly="1" outline="0" axis="axisRow" fieldPosition="0"/>
    </format>
    <format dxfId="244">
      <pivotArea dataOnly="0" labelOnly="1" fieldPosition="0">
        <references count="1">
          <reference field="0" count="0"/>
        </references>
      </pivotArea>
    </format>
    <format dxfId="243">
      <pivotArea dataOnly="0" labelOnly="1" grandCol="1" outline="0" fieldPosition="0"/>
    </format>
    <format dxfId="242">
      <pivotArea grandRow="1" outline="0" collapsedLevelsAreSubtotals="1" fieldPosition="0"/>
    </format>
    <format dxfId="241">
      <pivotArea dataOnly="0" labelOnly="1" grandRow="1" outline="0" fieldPosition="0"/>
    </format>
    <format dxfId="240">
      <pivotArea collapsedLevelsAreSubtotals="1" fieldPosition="0">
        <references count="2">
          <reference field="1" count="2">
            <x v="0"/>
            <x v="1"/>
          </reference>
          <reference field="3" count="1" selected="0">
            <x v="1"/>
          </reference>
        </references>
      </pivotArea>
    </format>
    <format dxfId="239">
      <pivotArea dataOnly="0" labelOnly="1" fieldPosition="0">
        <references count="2">
          <reference field="1" count="2">
            <x v="0"/>
            <x v="1"/>
          </reference>
          <reference field="3" count="1" selected="0">
            <x v="1"/>
          </reference>
        </references>
      </pivotArea>
    </format>
    <format dxfId="238">
      <pivotArea collapsedLevelsAreSubtotals="1" fieldPosition="0">
        <references count="2">
          <reference field="1" count="2">
            <x v="7"/>
            <x v="8"/>
          </reference>
          <reference field="3" count="1" selected="0">
            <x v="1"/>
          </reference>
        </references>
      </pivotArea>
    </format>
    <format dxfId="237">
      <pivotArea dataOnly="0" labelOnly="1" fieldPosition="0">
        <references count="2">
          <reference field="1" count="2">
            <x v="7"/>
            <x v="8"/>
          </reference>
          <reference field="3" count="1" selected="0">
            <x v="1"/>
          </reference>
        </references>
      </pivotArea>
    </format>
    <format dxfId="236">
      <pivotArea collapsedLevelsAreSubtotals="1" fieldPosition="0">
        <references count="2">
          <reference field="1" count="2">
            <x v="5"/>
            <x v="6"/>
          </reference>
          <reference field="3" count="1" selected="0">
            <x v="2"/>
          </reference>
        </references>
      </pivotArea>
    </format>
    <format dxfId="235">
      <pivotArea dataOnly="0" labelOnly="1" fieldPosition="0">
        <references count="2">
          <reference field="1" count="2">
            <x v="5"/>
            <x v="6"/>
          </reference>
          <reference field="3" count="1" selected="0">
            <x v="2"/>
          </reference>
        </references>
      </pivotArea>
    </format>
    <format dxfId="234">
      <pivotArea grandRow="1" outline="0" collapsedLevelsAreSubtotals="1" fieldPosition="0"/>
    </format>
    <format dxfId="233">
      <pivotArea grandRow="1" outline="0" collapsedLevelsAreSubtotals="1" fieldPosition="0"/>
    </format>
    <format dxfId="232">
      <pivotArea collapsedLevelsAreSubtotals="1" fieldPosition="0">
        <references count="1">
          <reference field="3" count="1">
            <x v="0"/>
          </reference>
        </references>
      </pivotArea>
    </format>
    <format dxfId="231">
      <pivotArea collapsedLevelsAreSubtotals="1" fieldPosition="0">
        <references count="1">
          <reference field="3" count="1">
            <x v="1"/>
          </reference>
        </references>
      </pivotArea>
    </format>
    <format dxfId="230">
      <pivotArea collapsedLevelsAreSubtotals="1" fieldPosition="0">
        <references count="1">
          <reference field="3" count="1">
            <x v="2"/>
          </reference>
        </references>
      </pivotArea>
    </format>
    <format dxfId="229">
      <pivotArea type="origin" dataOnly="0" labelOnly="1" outline="0" fieldPosition="0"/>
    </format>
    <format dxfId="228">
      <pivotArea field="0" type="button" dataOnly="0" labelOnly="1" outline="0" axis="axisCol" fieldPosition="0"/>
    </format>
    <format dxfId="227">
      <pivotArea type="topRight" dataOnly="0" labelOnly="1" outline="0" fieldPosition="0"/>
    </format>
    <format dxfId="226">
      <pivotArea field="3" type="button" dataOnly="0" labelOnly="1" outline="0" axis="axisRow" fieldPosition="0"/>
    </format>
    <format dxfId="225">
      <pivotArea dataOnly="0" labelOnly="1" fieldPosition="0">
        <references count="1">
          <reference field="0" count="0"/>
        </references>
      </pivotArea>
    </format>
    <format dxfId="224">
      <pivotArea dataOnly="0" labelOnly="1" grandCol="1" outline="0" fieldPosition="0"/>
    </format>
    <format dxfId="223">
      <pivotArea grandRow="1" outline="0" collapsedLevelsAreSubtotals="1" fieldPosition="0"/>
    </format>
    <format dxfId="222">
      <pivotArea dataOnly="0" labelOnly="1" grandRow="1" outline="0" fieldPosition="0"/>
    </format>
    <format dxfId="221">
      <pivotArea collapsedLevelsAreSubtotals="1" fieldPosition="0">
        <references count="2">
          <reference field="1" count="2">
            <x v="14"/>
            <x v="15"/>
          </reference>
          <reference field="3" count="1" selected="0">
            <x v="1"/>
          </reference>
        </references>
      </pivotArea>
    </format>
    <format dxfId="220">
      <pivotArea dataOnly="0" labelOnly="1" fieldPosition="0">
        <references count="2">
          <reference field="1" count="2">
            <x v="14"/>
            <x v="15"/>
          </reference>
          <reference field="3" count="1" selected="0">
            <x v="1"/>
          </reference>
        </references>
      </pivotArea>
    </format>
    <format dxfId="219">
      <pivotArea collapsedLevelsAreSubtotals="1" fieldPosition="0">
        <references count="2">
          <reference field="1" count="2">
            <x v="14"/>
            <x v="15"/>
          </reference>
          <reference field="3" count="1" selected="0">
            <x v="1"/>
          </reference>
        </references>
      </pivotArea>
    </format>
    <format dxfId="218">
      <pivotArea dataOnly="0" labelOnly="1" fieldPosition="0">
        <references count="2">
          <reference field="1" count="2">
            <x v="14"/>
            <x v="15"/>
          </reference>
          <reference field="3" count="1" selected="0">
            <x v="1"/>
          </reference>
        </references>
      </pivotArea>
    </format>
    <format dxfId="217">
      <pivotArea dataOnly="0" fieldPosition="0">
        <references count="1">
          <reference field="1" count="1">
            <x v="8"/>
          </reference>
        </references>
      </pivotArea>
    </format>
    <format dxfId="216">
      <pivotArea collapsedLevelsAreSubtotals="1" fieldPosition="0">
        <references count="2">
          <reference field="1" count="1">
            <x v="6"/>
          </reference>
          <reference field="3" count="1" selected="0">
            <x v="2"/>
          </reference>
        </references>
      </pivotArea>
    </format>
    <format dxfId="215">
      <pivotArea dataOnly="0" labelOnly="1" fieldPosition="0">
        <references count="2">
          <reference field="1" count="1">
            <x v="6"/>
          </reference>
          <reference field="3" count="1" selected="0">
            <x v="2"/>
          </reference>
        </references>
      </pivotArea>
    </format>
    <format dxfId="214">
      <pivotArea collapsedLevelsAreSubtotals="1" fieldPosition="0">
        <references count="2">
          <reference field="1" count="2">
            <x v="12"/>
            <x v="13"/>
          </reference>
          <reference field="3" count="1" selected="0">
            <x v="2"/>
          </reference>
        </references>
      </pivotArea>
    </format>
    <format dxfId="213">
      <pivotArea dataOnly="0" labelOnly="1" fieldPosition="0">
        <references count="2">
          <reference field="1" count="2">
            <x v="12"/>
            <x v="13"/>
          </reference>
          <reference field="3" count="1" selected="0">
            <x v="2"/>
          </reference>
        </references>
      </pivotArea>
    </format>
    <format dxfId="212">
      <pivotArea collapsedLevelsAreSubtotals="1" fieldPosition="0">
        <references count="2">
          <reference field="1" count="6">
            <x v="2"/>
            <x v="3"/>
            <x v="4"/>
            <x v="9"/>
            <x v="10"/>
            <x v="11"/>
          </reference>
          <reference field="3" count="1" selected="0">
            <x v="0"/>
          </reference>
        </references>
      </pivotArea>
    </format>
    <format dxfId="211">
      <pivotArea collapsedLevelsAreSubtotals="1" fieldPosition="0">
        <references count="2">
          <reference field="1" count="6">
            <x v="0"/>
            <x v="1"/>
            <x v="7"/>
            <x v="8"/>
            <x v="14"/>
            <x v="15"/>
          </reference>
          <reference field="3" count="1" selected="0">
            <x v="1"/>
          </reference>
        </references>
      </pivotArea>
    </format>
    <format dxfId="210">
      <pivotArea collapsedLevelsAreSubtotals="1" fieldPosition="0">
        <references count="2">
          <reference field="1" count="4">
            <x v="5"/>
            <x v="6"/>
            <x v="12"/>
            <x v="13"/>
          </reference>
          <reference field="3" count="1" selected="0">
            <x v="2"/>
          </reference>
        </references>
      </pivotArea>
    </format>
    <format dxfId="209">
      <pivotArea collapsedLevelsAreSubtotals="1" fieldPosition="0">
        <references count="2">
          <reference field="1" count="2">
            <x v="21"/>
            <x v="22"/>
          </reference>
          <reference field="3" count="1" selected="0">
            <x v="1"/>
          </reference>
        </references>
      </pivotArea>
    </format>
    <format dxfId="208">
      <pivotArea dataOnly="0" labelOnly="1" fieldPosition="0">
        <references count="2">
          <reference field="1" count="2">
            <x v="21"/>
            <x v="22"/>
          </reference>
          <reference field="3" count="1" selected="0">
            <x v="1"/>
          </reference>
        </references>
      </pivotArea>
    </format>
    <format dxfId="207">
      <pivotArea collapsedLevelsAreSubtotals="1" fieldPosition="0">
        <references count="2">
          <reference field="1" count="2">
            <x v="21"/>
            <x v="22"/>
          </reference>
          <reference field="3" count="1" selected="0">
            <x v="1"/>
          </reference>
        </references>
      </pivotArea>
    </format>
    <format dxfId="206">
      <pivotArea dataOnly="0" labelOnly="1" fieldPosition="0">
        <references count="2">
          <reference field="1" count="2">
            <x v="21"/>
            <x v="22"/>
          </reference>
          <reference field="3" count="1" selected="0">
            <x v="1"/>
          </reference>
        </references>
      </pivotArea>
    </format>
    <format dxfId="205">
      <pivotArea dataOnly="0" fieldPosition="0">
        <references count="1">
          <reference field="1" count="2">
            <x v="21"/>
            <x v="22"/>
          </reference>
        </references>
      </pivotArea>
    </format>
    <format dxfId="204">
      <pivotArea collapsedLevelsAreSubtotals="1" fieldPosition="0">
        <references count="2">
          <reference field="1" count="3">
            <x v="16"/>
            <x v="17"/>
            <x v="18"/>
          </reference>
          <reference field="3" count="1" selected="0">
            <x v="0"/>
          </reference>
        </references>
      </pivotArea>
    </format>
    <format dxfId="203">
      <pivotArea collapsedLevelsAreSubtotals="1" fieldPosition="0">
        <references count="2">
          <reference field="1" count="3">
            <x v="16"/>
            <x v="17"/>
            <x v="18"/>
          </reference>
          <reference field="3" count="1" selected="0">
            <x v="0"/>
          </reference>
        </references>
      </pivotArea>
    </format>
    <format dxfId="202">
      <pivotArea dataOnly="0" labelOnly="1" fieldPosition="0">
        <references count="2">
          <reference field="1" count="3">
            <x v="16"/>
            <x v="17"/>
            <x v="18"/>
          </reference>
          <reference field="3" count="1" selected="0">
            <x v="0"/>
          </reference>
        </references>
      </pivotArea>
    </format>
    <format dxfId="201">
      <pivotArea collapsedLevelsAreSubtotals="1" fieldPosition="0">
        <references count="2">
          <reference field="1" count="2">
            <x v="19"/>
            <x v="20"/>
          </reference>
          <reference field="3" count="1" selected="0">
            <x v="2"/>
          </reference>
        </references>
      </pivotArea>
    </format>
    <format dxfId="200">
      <pivotArea dataOnly="0" labelOnly="1" fieldPosition="0">
        <references count="2">
          <reference field="1" count="2">
            <x v="19"/>
            <x v="20"/>
          </reference>
          <reference field="3" count="1" selected="0">
            <x v="2"/>
          </reference>
        </references>
      </pivotArea>
    </format>
    <format dxfId="199">
      <pivotArea collapsedLevelsAreSubtotals="1" fieldPosition="0">
        <references count="2">
          <reference field="1" count="2">
            <x v="21"/>
            <x v="22"/>
          </reference>
          <reference field="3" count="1" selected="0">
            <x v="1"/>
          </reference>
        </references>
      </pivotArea>
    </format>
    <format dxfId="198">
      <pivotArea collapsedLevelsAreSubtotals="1" fieldPosition="0">
        <references count="2">
          <reference field="1" count="2">
            <x v="19"/>
            <x v="20"/>
          </reference>
          <reference field="3" count="1" selected="0">
            <x v="2"/>
          </reference>
        </references>
      </pivotArea>
    </format>
    <format dxfId="197">
      <pivotArea collapsedLevelsAreSubtotals="1" fieldPosition="0">
        <references count="2">
          <reference field="1" count="2">
            <x v="12"/>
            <x v="13"/>
          </reference>
          <reference field="3" count="1" selected="0">
            <x v="2"/>
          </reference>
        </references>
      </pivotArea>
    </format>
    <format dxfId="196">
      <pivotArea dataOnly="0" labelOnly="1" fieldPosition="0">
        <references count="2">
          <reference field="1" count="2">
            <x v="12"/>
            <x v="13"/>
          </reference>
          <reference field="3" count="1" selected="0">
            <x v="2"/>
          </reference>
        </references>
      </pivotArea>
    </format>
    <format dxfId="195">
      <pivotArea collapsedLevelsAreSubtotals="1" fieldPosition="0">
        <references count="2">
          <reference field="1" count="3">
            <x v="23"/>
            <x v="24"/>
            <x v="25"/>
          </reference>
          <reference field="3" count="1" selected="0">
            <x v="1"/>
          </reference>
        </references>
      </pivotArea>
    </format>
    <format dxfId="194">
      <pivotArea collapsedLevelsAreSubtotals="1" fieldPosition="0">
        <references count="2">
          <reference field="1" count="2">
            <x v="21"/>
            <x v="22"/>
          </reference>
          <reference field="3" count="1" selected="0">
            <x v="1"/>
          </reference>
        </references>
      </pivotArea>
    </format>
    <format dxfId="193">
      <pivotArea dataOnly="0" labelOnly="1" fieldPosition="0">
        <references count="2">
          <reference field="1" count="2">
            <x v="21"/>
            <x v="22"/>
          </reference>
          <reference field="3" count="1" selected="0">
            <x v="1"/>
          </reference>
        </references>
      </pivotArea>
    </format>
    <format dxfId="192">
      <pivotArea collapsedLevelsAreSubtotals="1" fieldPosition="0">
        <references count="2">
          <reference field="1" count="3">
            <x v="23"/>
            <x v="24"/>
            <x v="25"/>
          </reference>
          <reference field="3" count="1" selected="0">
            <x v="1"/>
          </reference>
        </references>
      </pivotArea>
    </format>
    <format dxfId="191">
      <pivotArea dataOnly="0" labelOnly="1" fieldPosition="0">
        <references count="2">
          <reference field="1" count="3">
            <x v="23"/>
            <x v="24"/>
            <x v="25"/>
          </reference>
          <reference field="3" count="1" selected="0">
            <x v="1"/>
          </reference>
        </references>
      </pivotArea>
    </format>
    <format dxfId="190">
      <pivotArea collapsedLevelsAreSubtotals="1" fieldPosition="0">
        <references count="2">
          <reference field="1" count="2">
            <x v="26"/>
            <x v="27"/>
          </reference>
          <reference field="3" count="1" selected="0">
            <x v="2"/>
          </reference>
        </references>
      </pivotArea>
    </format>
    <format dxfId="189">
      <pivotArea collapsedLevelsAreSubtotals="1" fieldPosition="0">
        <references count="2">
          <reference field="1" count="2">
            <x v="26"/>
            <x v="27"/>
          </reference>
          <reference field="3" count="1" selected="0">
            <x v="2"/>
          </reference>
        </references>
      </pivotArea>
    </format>
    <format dxfId="188">
      <pivotArea dataOnly="0" labelOnly="1" fieldPosition="0">
        <references count="2">
          <reference field="1" count="2">
            <x v="26"/>
            <x v="27"/>
          </reference>
          <reference field="3" count="1" selected="0">
            <x v="2"/>
          </reference>
        </references>
      </pivotArea>
    </format>
    <format dxfId="187">
      <pivotArea dataOnly="0" fieldPosition="0">
        <references count="1">
          <reference field="1" count="2">
            <x v="19"/>
            <x v="20"/>
          </reference>
        </references>
      </pivotArea>
    </format>
    <format dxfId="186">
      <pivotArea collapsedLevelsAreSubtotals="1" fieldPosition="0">
        <references count="2">
          <reference field="1" count="2">
            <x v="28"/>
            <x v="29"/>
          </reference>
          <reference field="3" count="1" selected="0">
            <x v="0"/>
          </reference>
        </references>
      </pivotArea>
    </format>
    <format dxfId="185">
      <pivotArea dataOnly="0" fieldPosition="0">
        <references count="1">
          <reference field="1" count="2">
            <x v="28"/>
            <x v="29"/>
          </reference>
        </references>
      </pivotArea>
    </format>
    <format dxfId="184">
      <pivotArea dataOnly="0" fieldPosition="0">
        <references count="1">
          <reference field="1" count="2">
            <x v="28"/>
            <x v="29"/>
          </reference>
        </references>
      </pivotArea>
    </format>
    <format dxfId="183">
      <pivotArea collapsedLevelsAreSubtotals="1" fieldPosition="0">
        <references count="2">
          <reference field="1" count="3">
            <x v="30"/>
            <x v="31"/>
            <x v="32"/>
          </reference>
          <reference field="3" count="1" selected="0">
            <x v="2"/>
          </reference>
        </references>
      </pivotArea>
    </format>
    <format dxfId="182">
      <pivotArea dataOnly="0" labelOnly="1" fieldPosition="0">
        <references count="2">
          <reference field="1" count="3">
            <x v="30"/>
            <x v="31"/>
            <x v="32"/>
          </reference>
          <reference field="3" count="1" selected="0">
            <x v="2"/>
          </reference>
        </references>
      </pivotArea>
    </format>
    <format dxfId="181">
      <pivotArea collapsedLevelsAreSubtotals="1" fieldPosition="0">
        <references count="2">
          <reference field="1" count="3">
            <x v="30"/>
            <x v="31"/>
            <x v="32"/>
          </reference>
          <reference field="3" count="1" selected="0">
            <x v="2"/>
          </reference>
        </references>
      </pivotArea>
    </format>
    <format dxfId="180">
      <pivotArea collapsedLevelsAreSubtotals="1" fieldPosition="0">
        <references count="2">
          <reference field="1" count="3">
            <x v="30"/>
            <x v="31"/>
            <x v="32"/>
          </reference>
          <reference field="3" count="1" selected="0">
            <x v="2"/>
          </reference>
        </references>
      </pivotArea>
    </format>
    <format dxfId="179">
      <pivotArea dataOnly="0" labelOnly="1" fieldPosition="0">
        <references count="2">
          <reference field="1" count="3">
            <x v="30"/>
            <x v="31"/>
            <x v="32"/>
          </reference>
          <reference field="3" count="1" selected="0">
            <x v="2"/>
          </reference>
        </references>
      </pivotArea>
    </format>
    <format dxfId="178">
      <pivotArea collapsedLevelsAreSubtotals="1" fieldPosition="0">
        <references count="2">
          <reference field="1" count="2">
            <x v="35"/>
            <x v="36"/>
          </reference>
          <reference field="3" count="1" selected="0">
            <x v="0"/>
          </reference>
        </references>
      </pivotArea>
    </format>
    <format dxfId="177">
      <pivotArea dataOnly="0" labelOnly="1" fieldPosition="0">
        <references count="2">
          <reference field="1" count="2">
            <x v="35"/>
            <x v="36"/>
          </reference>
          <reference field="3" count="1" selected="0">
            <x v="0"/>
          </reference>
        </references>
      </pivotArea>
    </format>
    <format dxfId="176">
      <pivotArea collapsedLevelsAreSubtotals="1" fieldPosition="0">
        <references count="2">
          <reference field="1" count="2">
            <x v="35"/>
            <x v="36"/>
          </reference>
          <reference field="3" count="1" selected="0">
            <x v="0"/>
          </reference>
        </references>
      </pivotArea>
    </format>
    <format dxfId="175">
      <pivotArea collapsedLevelsAreSubtotals="1" fieldPosition="0">
        <references count="2">
          <reference field="1" count="5">
            <x v="33"/>
            <x v="34"/>
            <x v="37"/>
            <x v="38"/>
            <x v="39"/>
          </reference>
          <reference field="3" count="1" selected="0">
            <x v="1"/>
          </reference>
        </references>
      </pivotArea>
    </format>
    <format dxfId="174">
      <pivotArea dataOnly="0" fieldPosition="0">
        <references count="1">
          <reference field="1" count="3">
            <x v="23"/>
            <x v="24"/>
            <x v="25"/>
          </reference>
        </references>
      </pivotArea>
    </format>
    <format dxfId="173">
      <pivotArea collapsedLevelsAreSubtotals="1" fieldPosition="0">
        <references count="2">
          <reference field="1" count="2">
            <x v="33"/>
            <x v="34"/>
          </reference>
          <reference field="3" count="1" selected="0">
            <x v="1"/>
          </reference>
        </references>
      </pivotArea>
    </format>
    <format dxfId="172">
      <pivotArea dataOnly="0" labelOnly="1" fieldPosition="0">
        <references count="2">
          <reference field="1" count="2">
            <x v="33"/>
            <x v="34"/>
          </reference>
          <reference field="3" count="1" selected="0">
            <x v="1"/>
          </reference>
        </references>
      </pivotArea>
    </format>
    <format dxfId="171">
      <pivotArea collapsedLevelsAreSubtotals="1" fieldPosition="0">
        <references count="2">
          <reference field="1" count="2">
            <x v="33"/>
            <x v="34"/>
          </reference>
          <reference field="3" count="1" selected="0">
            <x v="1"/>
          </reference>
        </references>
      </pivotArea>
    </format>
    <format dxfId="170">
      <pivotArea dataOnly="0" labelOnly="1" fieldPosition="0">
        <references count="2">
          <reference field="1" count="2">
            <x v="33"/>
            <x v="34"/>
          </reference>
          <reference field="3" count="1" selected="0">
            <x v="1"/>
          </reference>
        </references>
      </pivotArea>
    </format>
    <format dxfId="169">
      <pivotArea collapsedLevelsAreSubtotals="1" fieldPosition="0">
        <references count="2">
          <reference field="1" count="3">
            <x v="37"/>
            <x v="38"/>
            <x v="39"/>
          </reference>
          <reference field="3" count="1" selected="0">
            <x v="1"/>
          </reference>
        </references>
      </pivotArea>
    </format>
    <format dxfId="168">
      <pivotArea dataOnly="0" labelOnly="1" fieldPosition="0">
        <references count="2">
          <reference field="1" count="3">
            <x v="37"/>
            <x v="38"/>
            <x v="39"/>
          </reference>
          <reference field="3" count="1" selected="0">
            <x v="1"/>
          </reference>
        </references>
      </pivotArea>
    </format>
    <format dxfId="167">
      <pivotArea collapsedLevelsAreSubtotals="1" fieldPosition="0">
        <references count="2">
          <reference field="1" count="2">
            <x v="42"/>
            <x v="43"/>
          </reference>
          <reference field="3" count="1" selected="0">
            <x v="0"/>
          </reference>
        </references>
      </pivotArea>
    </format>
    <format dxfId="166">
      <pivotArea collapsedLevelsAreSubtotals="1" fieldPosition="0">
        <references count="2">
          <reference field="1" count="3">
            <x v="44"/>
            <x v="45"/>
            <x v="46"/>
          </reference>
          <reference field="3" count="1" selected="0">
            <x v="1"/>
          </reference>
        </references>
      </pivotArea>
    </format>
    <format dxfId="165">
      <pivotArea collapsedLevelsAreSubtotals="1" fieldPosition="0">
        <references count="2">
          <reference field="1" count="2">
            <x v="40"/>
            <x v="41"/>
          </reference>
          <reference field="3" count="1" selected="0">
            <x v="2"/>
          </reference>
        </references>
      </pivotArea>
    </format>
    <format dxfId="164">
      <pivotArea collapsedLevelsAreSubtotals="1" fieldPosition="0">
        <references count="2">
          <reference field="1" count="3">
            <x v="44"/>
            <x v="45"/>
            <x v="46"/>
          </reference>
          <reference field="3" count="1" selected="0">
            <x v="1"/>
          </reference>
        </references>
      </pivotArea>
    </format>
    <format dxfId="163">
      <pivotArea dataOnly="0" labelOnly="1" fieldPosition="0">
        <references count="2">
          <reference field="1" count="3">
            <x v="44"/>
            <x v="45"/>
            <x v="46"/>
          </reference>
          <reference field="3" count="1" selected="0">
            <x v="1"/>
          </reference>
        </references>
      </pivotArea>
    </format>
    <format dxfId="162">
      <pivotArea collapsedLevelsAreSubtotals="1" fieldPosition="0">
        <references count="2">
          <reference field="1" count="3">
            <x v="44"/>
            <x v="45"/>
            <x v="46"/>
          </reference>
          <reference field="3" count="1" selected="0">
            <x v="1"/>
          </reference>
        </references>
      </pivotArea>
    </format>
    <format dxfId="161">
      <pivotArea dataOnly="0" labelOnly="1" fieldPosition="0">
        <references count="2">
          <reference field="1" count="3">
            <x v="44"/>
            <x v="45"/>
            <x v="46"/>
          </reference>
          <reference field="3" count="1" selected="0">
            <x v="1"/>
          </reference>
        </references>
      </pivotArea>
    </format>
    <format dxfId="160">
      <pivotArea collapsedLevelsAreSubtotals="1" fieldPosition="0">
        <references count="2">
          <reference field="1" count="2">
            <x v="40"/>
            <x v="41"/>
          </reference>
          <reference field="3" count="1" selected="0">
            <x v="2"/>
          </reference>
        </references>
      </pivotArea>
    </format>
    <format dxfId="159">
      <pivotArea dataOnly="0" labelOnly="1" fieldPosition="0">
        <references count="2">
          <reference field="1" count="2">
            <x v="40"/>
            <x v="41"/>
          </reference>
          <reference field="3" count="1" selected="0">
            <x v="2"/>
          </reference>
        </references>
      </pivotArea>
    </format>
    <format dxfId="158">
      <pivotArea collapsedLevelsAreSubtotals="1" fieldPosition="0">
        <references count="2">
          <reference field="1" count="2">
            <x v="40"/>
            <x v="41"/>
          </reference>
          <reference field="3" count="1" selected="0">
            <x v="2"/>
          </reference>
        </references>
      </pivotArea>
    </format>
    <format dxfId="157">
      <pivotArea dataOnly="0" labelOnly="1" fieldPosition="0">
        <references count="2">
          <reference field="1" count="2">
            <x v="40"/>
            <x v="41"/>
          </reference>
          <reference field="3" count="1" selected="0">
            <x v="2"/>
          </reference>
        </references>
      </pivotArea>
    </format>
    <format dxfId="156">
      <pivotArea collapsedLevelsAreSubtotals="1" fieldPosition="0">
        <references count="2">
          <reference field="1" count="2">
            <x v="42"/>
            <x v="43"/>
          </reference>
          <reference field="3" count="1" selected="0">
            <x v="0"/>
          </reference>
        </references>
      </pivotArea>
    </format>
    <format dxfId="155">
      <pivotArea dataOnly="0" labelOnly="1" fieldPosition="0">
        <references count="2">
          <reference field="1" count="2">
            <x v="42"/>
            <x v="43"/>
          </reference>
          <reference field="3" count="1" selected="0">
            <x v="0"/>
          </reference>
        </references>
      </pivotArea>
    </format>
    <format dxfId="154">
      <pivotArea collapsedLevelsAreSubtotals="1" fieldPosition="0">
        <references count="2">
          <reference field="1" count="2">
            <x v="42"/>
            <x v="43"/>
          </reference>
          <reference field="3" count="1" selected="0">
            <x v="0"/>
          </reference>
        </references>
      </pivotArea>
    </format>
    <format dxfId="153">
      <pivotArea dataOnly="0" labelOnly="1" fieldPosition="0">
        <references count="2">
          <reference field="1" count="2">
            <x v="42"/>
            <x v="43"/>
          </reference>
          <reference field="3" count="1" selected="0">
            <x v="0"/>
          </reference>
        </references>
      </pivotArea>
    </format>
    <format dxfId="152">
      <pivotArea collapsedLevelsAreSubtotals="1" fieldPosition="0">
        <references count="2">
          <reference field="1" count="5">
            <x v="49"/>
            <x v="50"/>
            <x v="51"/>
            <x v="52"/>
            <x v="53"/>
          </reference>
          <reference field="3" count="1" selected="0">
            <x v="0"/>
          </reference>
        </references>
      </pivotArea>
    </format>
    <format dxfId="151">
      <pivotArea collapsedLevelsAreSubtotals="1" fieldPosition="0">
        <references count="2">
          <reference field="1" count="2">
            <x v="47"/>
            <x v="48"/>
          </reference>
          <reference field="3" count="1" selected="0">
            <x v="2"/>
          </reference>
        </references>
      </pivotArea>
    </format>
    <format dxfId="150">
      <pivotArea dataOnly="0" fieldPosition="0">
        <references count="1">
          <reference field="1" count="2">
            <x v="47"/>
            <x v="48"/>
          </reference>
        </references>
      </pivotArea>
    </format>
    <format dxfId="149">
      <pivotArea collapsedLevelsAreSubtotals="1" fieldPosition="0">
        <references count="2">
          <reference field="1" count="2">
            <x v="47"/>
            <x v="48"/>
          </reference>
          <reference field="3" count="1" selected="0">
            <x v="2"/>
          </reference>
        </references>
      </pivotArea>
    </format>
    <format dxfId="148">
      <pivotArea dataOnly="0" labelOnly="1" fieldPosition="0">
        <references count="2">
          <reference field="1" count="2">
            <x v="47"/>
            <x v="48"/>
          </reference>
          <reference field="3" count="1" selected="0">
            <x v="2"/>
          </reference>
        </references>
      </pivotArea>
    </format>
    <format dxfId="147">
      <pivotArea collapsedLevelsAreSubtotals="1" fieldPosition="0">
        <references count="2">
          <reference field="1" count="2">
            <x v="49"/>
            <x v="50"/>
          </reference>
          <reference field="3" count="1" selected="0">
            <x v="0"/>
          </reference>
        </references>
      </pivotArea>
    </format>
    <format dxfId="146">
      <pivotArea dataOnly="0" labelOnly="1" fieldPosition="0">
        <references count="2">
          <reference field="1" count="2">
            <x v="49"/>
            <x v="50"/>
          </reference>
          <reference field="3" count="1" selected="0">
            <x v="0"/>
          </reference>
        </references>
      </pivotArea>
    </format>
    <format dxfId="145">
      <pivotArea collapsedLevelsAreSubtotals="1" fieldPosition="0">
        <references count="2">
          <reference field="1" count="3">
            <x v="51"/>
            <x v="52"/>
            <x v="53"/>
          </reference>
          <reference field="3" count="1" selected="0">
            <x v="0"/>
          </reference>
        </references>
      </pivotArea>
    </format>
    <format dxfId="144">
      <pivotArea dataOnly="0" labelOnly="1" fieldPosition="0">
        <references count="2">
          <reference field="1" count="3">
            <x v="51"/>
            <x v="52"/>
            <x v="53"/>
          </reference>
          <reference field="3" count="1" selected="0">
            <x v="0"/>
          </reference>
        </references>
      </pivotArea>
    </format>
    <format dxfId="143">
      <pivotArea collapsedLevelsAreSubtotals="1" fieldPosition="0">
        <references count="2">
          <reference field="1" count="2">
            <x v="49"/>
            <x v="50"/>
          </reference>
          <reference field="3" count="1" selected="0">
            <x v="0"/>
          </reference>
        </references>
      </pivotArea>
    </format>
    <format dxfId="142">
      <pivotArea dataOnly="0" labelOnly="1" fieldPosition="0">
        <references count="2">
          <reference field="1" count="2">
            <x v="49"/>
            <x v="50"/>
          </reference>
          <reference field="3" count="1" selected="0">
            <x v="0"/>
          </reference>
        </references>
      </pivotArea>
    </format>
    <format dxfId="141">
      <pivotArea dataOnly="0" fieldPosition="0">
        <references count="1">
          <reference field="1" count="3">
            <x v="51"/>
            <x v="52"/>
            <x v="53"/>
          </reference>
        </references>
      </pivotArea>
    </format>
    <format dxfId="140">
      <pivotArea collapsedLevelsAreSubtotals="1" fieldPosition="0">
        <references count="2">
          <reference field="1" count="3">
            <x v="58"/>
            <x v="59"/>
            <x v="60"/>
          </reference>
          <reference field="3" count="1" selected="0">
            <x v="0"/>
          </reference>
        </references>
      </pivotArea>
    </format>
    <format dxfId="139">
      <pivotArea collapsedLevelsAreSubtotals="1" fieldPosition="0">
        <references count="2">
          <reference field="1" count="2">
            <x v="56"/>
            <x v="57"/>
          </reference>
          <reference field="3" count="1" selected="0">
            <x v="1"/>
          </reference>
        </references>
      </pivotArea>
    </format>
    <format dxfId="138">
      <pivotArea collapsedLevelsAreSubtotals="1" fieldPosition="0">
        <references count="2">
          <reference field="1" count="2">
            <x v="54"/>
            <x v="55"/>
          </reference>
          <reference field="3" count="1" selected="0">
            <x v="2"/>
          </reference>
        </references>
      </pivotArea>
    </format>
    <format dxfId="137">
      <pivotArea collapsedLevelsAreSubtotals="1" fieldPosition="0">
        <references count="2">
          <reference field="1" count="2">
            <x v="54"/>
            <x v="55"/>
          </reference>
          <reference field="3" count="1" selected="0">
            <x v="2"/>
          </reference>
        </references>
      </pivotArea>
    </format>
    <format dxfId="136">
      <pivotArea dataOnly="0" labelOnly="1" fieldPosition="0">
        <references count="2">
          <reference field="1" count="2">
            <x v="54"/>
            <x v="55"/>
          </reference>
          <reference field="3" count="1" selected="0">
            <x v="2"/>
          </reference>
        </references>
      </pivotArea>
    </format>
    <format dxfId="135">
      <pivotArea collapsedLevelsAreSubtotals="1" fieldPosition="0">
        <references count="2">
          <reference field="1" count="2">
            <x v="54"/>
            <x v="55"/>
          </reference>
          <reference field="3" count="1" selected="0">
            <x v="2"/>
          </reference>
        </references>
      </pivotArea>
    </format>
    <format dxfId="134">
      <pivotArea dataOnly="0" labelOnly="1" fieldPosition="0">
        <references count="2">
          <reference field="1" count="2">
            <x v="54"/>
            <x v="55"/>
          </reference>
          <reference field="3" count="1" selected="0">
            <x v="2"/>
          </reference>
        </references>
      </pivotArea>
    </format>
    <format dxfId="133">
      <pivotArea collapsedLevelsAreSubtotals="1" fieldPosition="0">
        <references count="2">
          <reference field="1" count="2">
            <x v="56"/>
            <x v="57"/>
          </reference>
          <reference field="3" count="1" selected="0">
            <x v="1"/>
          </reference>
        </references>
      </pivotArea>
    </format>
    <format dxfId="132">
      <pivotArea dataOnly="0" labelOnly="1" fieldPosition="0">
        <references count="2">
          <reference field="1" count="2">
            <x v="56"/>
            <x v="57"/>
          </reference>
          <reference field="3" count="1" selected="0">
            <x v="1"/>
          </reference>
        </references>
      </pivotArea>
    </format>
    <format dxfId="131">
      <pivotArea collapsedLevelsAreSubtotals="1" fieldPosition="0">
        <references count="2">
          <reference field="1" count="2">
            <x v="56"/>
            <x v="57"/>
          </reference>
          <reference field="3" count="1" selected="0">
            <x v="1"/>
          </reference>
        </references>
      </pivotArea>
    </format>
    <format dxfId="130">
      <pivotArea dataOnly="0" labelOnly="1" fieldPosition="0">
        <references count="2">
          <reference field="1" count="2">
            <x v="56"/>
            <x v="57"/>
          </reference>
          <reference field="3" count="1" selected="0">
            <x v="1"/>
          </reference>
        </references>
      </pivotArea>
    </format>
    <format dxfId="129">
      <pivotArea collapsedLevelsAreSubtotals="1" fieldPosition="0">
        <references count="2">
          <reference field="1" count="2">
            <x v="56"/>
            <x v="57"/>
          </reference>
          <reference field="3" count="1" selected="0">
            <x v="1"/>
          </reference>
        </references>
      </pivotArea>
    </format>
    <format dxfId="128">
      <pivotArea dataOnly="0" labelOnly="1" fieldPosition="0">
        <references count="2">
          <reference field="1" count="2">
            <x v="56"/>
            <x v="57"/>
          </reference>
          <reference field="3" count="1" selected="0">
            <x v="1"/>
          </reference>
        </references>
      </pivotArea>
    </format>
    <format dxfId="127">
      <pivotArea collapsedLevelsAreSubtotals="1" fieldPosition="0">
        <references count="2">
          <reference field="1" count="3">
            <x v="58"/>
            <x v="59"/>
            <x v="60"/>
          </reference>
          <reference field="3" count="1" selected="0">
            <x v="0"/>
          </reference>
        </references>
      </pivotArea>
    </format>
    <format dxfId="126">
      <pivotArea dataOnly="0" labelOnly="1" fieldPosition="0">
        <references count="2">
          <reference field="1" count="3">
            <x v="58"/>
            <x v="59"/>
            <x v="60"/>
          </reference>
          <reference field="3" count="1" selected="0">
            <x v="0"/>
          </reference>
        </references>
      </pivotArea>
    </format>
    <format dxfId="125">
      <pivotArea collapsedLevelsAreSubtotals="1" fieldPosition="0">
        <references count="2">
          <reference field="1" count="2">
            <x v="61"/>
            <x v="62"/>
          </reference>
          <reference field="3" count="1" selected="0">
            <x v="2"/>
          </reference>
        </references>
      </pivotArea>
    </format>
    <format dxfId="124">
      <pivotArea collapsedLevelsAreSubtotals="1" fieldPosition="0">
        <references count="2">
          <reference field="1" count="2">
            <x v="61"/>
            <x v="62"/>
          </reference>
          <reference field="3" count="1" selected="0">
            <x v="2"/>
          </reference>
        </references>
      </pivotArea>
    </format>
    <format dxfId="123">
      <pivotArea dataOnly="0" labelOnly="1" fieldPosition="0">
        <references count="2">
          <reference field="1" count="2">
            <x v="61"/>
            <x v="62"/>
          </reference>
          <reference field="3" count="1" selected="0">
            <x v="2"/>
          </reference>
        </references>
      </pivotArea>
    </format>
    <format dxfId="122">
      <pivotArea collapsedLevelsAreSubtotals="1" fieldPosition="0">
        <references count="2">
          <reference field="1" count="2">
            <x v="61"/>
            <x v="62"/>
          </reference>
          <reference field="3" count="1" selected="0">
            <x v="2"/>
          </reference>
        </references>
      </pivotArea>
    </format>
    <format dxfId="121">
      <pivotArea dataOnly="0" labelOnly="1" fieldPosition="0">
        <references count="2">
          <reference field="1" count="2">
            <x v="61"/>
            <x v="62"/>
          </reference>
          <reference field="3" count="1" selected="0">
            <x v="2"/>
          </reference>
        </references>
      </pivotArea>
    </format>
    <format dxfId="120">
      <pivotArea collapsedLevelsAreSubtotals="1" fieldPosition="0">
        <references count="2">
          <reference field="1" count="2">
            <x v="70"/>
            <x v="71"/>
          </reference>
          <reference field="3" count="1" selected="0">
            <x v="1"/>
          </reference>
        </references>
      </pivotArea>
    </format>
    <format dxfId="119">
      <pivotArea dataOnly="0" labelOnly="1" fieldPosition="0">
        <references count="2">
          <reference field="1" count="2">
            <x v="70"/>
            <x v="71"/>
          </reference>
          <reference field="3" count="1" selected="0">
            <x v="1"/>
          </reference>
        </references>
      </pivotArea>
    </format>
    <format dxfId="118">
      <pivotArea collapsedLevelsAreSubtotals="1" fieldPosition="0">
        <references count="2">
          <reference field="1" count="2">
            <x v="70"/>
            <x v="71"/>
          </reference>
          <reference field="3" count="1" selected="0">
            <x v="1"/>
          </reference>
        </references>
      </pivotArea>
    </format>
    <format dxfId="117">
      <pivotArea dataOnly="0" labelOnly="1" fieldPosition="0">
        <references count="2">
          <reference field="1" count="2">
            <x v="70"/>
            <x v="71"/>
          </reference>
          <reference field="3" count="1" selected="0">
            <x v="1"/>
          </reference>
        </references>
      </pivotArea>
    </format>
    <format dxfId="116">
      <pivotArea collapsedLevelsAreSubtotals="1" fieldPosition="0">
        <references count="2">
          <reference field="1" count="2">
            <x v="63"/>
            <x v="64"/>
          </reference>
          <reference field="3" count="1" selected="0">
            <x v="0"/>
          </reference>
        </references>
      </pivotArea>
    </format>
    <format dxfId="115">
      <pivotArea dataOnly="0" labelOnly="1" fieldPosition="0">
        <references count="2">
          <reference field="1" count="2">
            <x v="63"/>
            <x v="64"/>
          </reference>
          <reference field="3" count="1" selected="0">
            <x v="0"/>
          </reference>
        </references>
      </pivotArea>
    </format>
    <format dxfId="114">
      <pivotArea collapsedLevelsAreSubtotals="1" fieldPosition="0">
        <references count="2">
          <reference field="1" count="2">
            <x v="63"/>
            <x v="64"/>
          </reference>
          <reference field="3" count="1" selected="0">
            <x v="0"/>
          </reference>
        </references>
      </pivotArea>
    </format>
    <format dxfId="113">
      <pivotArea dataOnly="0" labelOnly="1" fieldPosition="0">
        <references count="2">
          <reference field="1" count="2">
            <x v="63"/>
            <x v="64"/>
          </reference>
          <reference field="3" count="1" selected="0">
            <x v="0"/>
          </reference>
        </references>
      </pivotArea>
    </format>
    <format dxfId="112">
      <pivotArea collapsedLevelsAreSubtotals="1" fieldPosition="0">
        <references count="2">
          <reference field="1" count="2">
            <x v="65"/>
            <x v="66"/>
          </reference>
          <reference field="3" count="1" selected="0">
            <x v="0"/>
          </reference>
        </references>
      </pivotArea>
    </format>
    <format dxfId="111">
      <pivotArea dataOnly="0" labelOnly="1" fieldPosition="0">
        <references count="2">
          <reference field="1" count="2">
            <x v="65"/>
            <x v="66"/>
          </reference>
          <reference field="3" count="1" selected="0">
            <x v="0"/>
          </reference>
        </references>
      </pivotArea>
    </format>
    <format dxfId="110">
      <pivotArea collapsedLevelsAreSubtotals="1" fieldPosition="0">
        <references count="2">
          <reference field="1" count="2">
            <x v="65"/>
            <x v="66"/>
          </reference>
          <reference field="3" count="1" selected="0">
            <x v="0"/>
          </reference>
        </references>
      </pivotArea>
    </format>
    <format dxfId="109">
      <pivotArea dataOnly="0" labelOnly="1" fieldPosition="0">
        <references count="2">
          <reference field="1" count="2">
            <x v="65"/>
            <x v="66"/>
          </reference>
          <reference field="3" count="1" selected="0">
            <x v="0"/>
          </reference>
        </references>
      </pivotArea>
    </format>
    <format dxfId="108">
      <pivotArea collapsedLevelsAreSubtotals="1" fieldPosition="0">
        <references count="2">
          <reference field="1" count="3">
            <x v="67"/>
            <x v="68"/>
            <x v="69"/>
          </reference>
          <reference field="3" count="1" selected="0">
            <x v="0"/>
          </reference>
        </references>
      </pivotArea>
    </format>
    <format dxfId="107">
      <pivotArea dataOnly="0" labelOnly="1" fieldPosition="0">
        <references count="2">
          <reference field="1" count="3">
            <x v="67"/>
            <x v="68"/>
            <x v="69"/>
          </reference>
          <reference field="3" count="1" selected="0">
            <x v="0"/>
          </reference>
        </references>
      </pivotArea>
    </format>
    <format dxfId="106">
      <pivotArea collapsedLevelsAreSubtotals="1" fieldPosition="0">
        <references count="2">
          <reference field="1" count="3">
            <x v="67"/>
            <x v="68"/>
            <x v="69"/>
          </reference>
          <reference field="3" count="1" selected="0">
            <x v="0"/>
          </reference>
        </references>
      </pivotArea>
    </format>
    <format dxfId="105">
      <pivotArea dataOnly="0" labelOnly="1" fieldPosition="0">
        <references count="2">
          <reference field="1" count="3">
            <x v="67"/>
            <x v="68"/>
            <x v="69"/>
          </reference>
          <reference field="3" count="1" selected="0">
            <x v="0"/>
          </reference>
        </references>
      </pivotArea>
    </format>
    <format dxfId="104">
      <pivotArea collapsedLevelsAreSubtotals="1" fieldPosition="0">
        <references count="2">
          <reference field="1" count="7">
            <x v="63"/>
            <x v="64"/>
            <x v="65"/>
            <x v="66"/>
            <x v="67"/>
            <x v="68"/>
            <x v="69"/>
          </reference>
          <reference field="3" count="1" selected="0">
            <x v="0"/>
          </reference>
        </references>
      </pivotArea>
    </format>
    <format dxfId="103">
      <pivotArea collapsedLevelsAreSubtotals="1" fieldPosition="0">
        <references count="2">
          <reference field="1" count="2">
            <x v="70"/>
            <x v="71"/>
          </reference>
          <reference field="3" count="1" selected="0">
            <x v="1"/>
          </reference>
        </references>
      </pivotArea>
    </format>
    <format dxfId="102">
      <pivotArea collapsedLevelsAreSubtotals="1" fieldPosition="0">
        <references count="2">
          <reference field="1" count="3">
            <x v="76"/>
            <x v="77"/>
            <x v="78"/>
          </reference>
          <reference field="3" count="1" selected="0">
            <x v="0"/>
          </reference>
        </references>
      </pivotArea>
    </format>
    <format dxfId="101">
      <pivotArea collapsedLevelsAreSubtotals="1" fieldPosition="0">
        <references count="2">
          <reference field="1" count="3">
            <x v="76"/>
            <x v="77"/>
            <x v="78"/>
          </reference>
          <reference field="3" count="1" selected="0">
            <x v="0"/>
          </reference>
        </references>
      </pivotArea>
    </format>
    <format dxfId="100">
      <pivotArea dataOnly="0" labelOnly="1" fieldPosition="0">
        <references count="2">
          <reference field="1" count="3">
            <x v="76"/>
            <x v="77"/>
            <x v="78"/>
          </reference>
          <reference field="3" count="1" selected="0">
            <x v="0"/>
          </reference>
        </references>
      </pivotArea>
    </format>
    <format dxfId="99">
      <pivotArea dataOnly="0" fieldPosition="0">
        <references count="1">
          <reference field="1" count="3">
            <x v="76"/>
            <x v="77"/>
            <x v="78"/>
          </reference>
        </references>
      </pivotArea>
    </format>
    <format dxfId="98">
      <pivotArea collapsedLevelsAreSubtotals="1" fieldPosition="0">
        <references count="2">
          <reference field="1" count="2">
            <x v="74"/>
            <x v="75"/>
          </reference>
          <reference field="3" count="1" selected="0">
            <x v="1"/>
          </reference>
        </references>
      </pivotArea>
    </format>
    <format dxfId="97">
      <pivotArea dataOnly="0" labelOnly="1" fieldPosition="0">
        <references count="2">
          <reference field="1" count="2">
            <x v="74"/>
            <x v="75"/>
          </reference>
          <reference field="3" count="1" selected="0">
            <x v="1"/>
          </reference>
        </references>
      </pivotArea>
    </format>
    <format dxfId="96">
      <pivotArea collapsedLevelsAreSubtotals="1" fieldPosition="0">
        <references count="2">
          <reference field="1" count="2">
            <x v="74"/>
            <x v="75"/>
          </reference>
          <reference field="3" count="1" selected="0">
            <x v="1"/>
          </reference>
        </references>
      </pivotArea>
    </format>
    <format dxfId="95">
      <pivotArea dataOnly="0" labelOnly="1" fieldPosition="0">
        <references count="2">
          <reference field="1" count="2">
            <x v="74"/>
            <x v="75"/>
          </reference>
          <reference field="3" count="1" selected="0">
            <x v="1"/>
          </reference>
        </references>
      </pivotArea>
    </format>
    <format dxfId="94">
      <pivotArea collapsedLevelsAreSubtotals="1" fieldPosition="0">
        <references count="2">
          <reference field="1" count="2">
            <x v="74"/>
            <x v="75"/>
          </reference>
          <reference field="3" count="1" selected="0">
            <x v="1"/>
          </reference>
        </references>
      </pivotArea>
    </format>
    <format dxfId="93">
      <pivotArea dataOnly="0" fieldPosition="0">
        <references count="1">
          <reference field="1" count="2">
            <x v="72"/>
            <x v="73"/>
          </reference>
        </references>
      </pivotArea>
    </format>
    <format dxfId="92">
      <pivotArea dataOnly="0" fieldPosition="0">
        <references count="1">
          <reference field="1" count="2">
            <x v="72"/>
            <x v="73"/>
          </reference>
        </references>
      </pivotArea>
    </format>
    <format dxfId="91">
      <pivotArea dataOnly="0" fieldPosition="0">
        <references count="1">
          <reference field="1" count="2">
            <x v="72"/>
            <x v="73"/>
          </reference>
        </references>
      </pivotArea>
    </format>
    <format dxfId="90">
      <pivotArea collapsedLevelsAreSubtotals="1" fieldPosition="0">
        <references count="2">
          <reference field="1" count="2">
            <x v="79"/>
            <x v="80"/>
          </reference>
          <reference field="3" count="1" selected="0">
            <x v="1"/>
          </reference>
        </references>
      </pivotArea>
    </format>
    <format dxfId="89">
      <pivotArea dataOnly="0" labelOnly="1" fieldPosition="0">
        <references count="2">
          <reference field="1" count="2">
            <x v="79"/>
            <x v="80"/>
          </reference>
          <reference field="3" count="1" selected="0">
            <x v="1"/>
          </reference>
        </references>
      </pivotArea>
    </format>
    <format dxfId="88">
      <pivotArea collapsedLevelsAreSubtotals="1" fieldPosition="0">
        <references count="2">
          <reference field="1" count="2">
            <x v="79"/>
            <x v="80"/>
          </reference>
          <reference field="3" count="1" selected="0">
            <x v="1"/>
          </reference>
        </references>
      </pivotArea>
    </format>
    <format dxfId="87">
      <pivotArea dataOnly="0" labelOnly="1" fieldPosition="0">
        <references count="2">
          <reference field="1" count="2">
            <x v="79"/>
            <x v="80"/>
          </reference>
          <reference field="3" count="1" selected="0">
            <x v="1"/>
          </reference>
        </references>
      </pivotArea>
    </format>
    <format dxfId="86">
      <pivotArea collapsedLevelsAreSubtotals="1" fieldPosition="0">
        <references count="2">
          <reference field="1" count="2">
            <x v="79"/>
            <x v="80"/>
          </reference>
          <reference field="3" count="1" selected="0">
            <x v="1"/>
          </reference>
        </references>
      </pivotArea>
    </format>
    <format dxfId="85">
      <pivotArea dataOnly="0" labelOnly="1" fieldPosition="0">
        <references count="2">
          <reference field="1" count="2">
            <x v="79"/>
            <x v="80"/>
          </reference>
          <reference field="3" count="1" selected="0">
            <x v="1"/>
          </reference>
        </references>
      </pivotArea>
    </format>
    <format dxfId="84">
      <pivotArea collapsedLevelsAreSubtotals="1" fieldPosition="0">
        <references count="2">
          <reference field="1" count="8">
            <x v="81"/>
            <x v="82"/>
            <x v="83"/>
            <x v="84"/>
            <x v="85"/>
            <x v="86"/>
            <x v="87"/>
            <x v="88"/>
          </reference>
          <reference field="3" count="1" selected="0">
            <x v="2"/>
          </reference>
        </references>
      </pivotArea>
    </format>
    <format dxfId="83">
      <pivotArea dataOnly="0" fieldPosition="0">
        <references count="1">
          <reference field="1" count="2">
            <x v="72"/>
            <x v="73"/>
          </reference>
        </references>
      </pivotArea>
    </format>
    <format dxfId="82">
      <pivotArea dataOnly="0" fieldPosition="0">
        <references count="1">
          <reference field="1" count="8">
            <x v="81"/>
            <x v="82"/>
            <x v="83"/>
            <x v="84"/>
            <x v="85"/>
            <x v="86"/>
            <x v="87"/>
            <x v="88"/>
          </reference>
        </references>
      </pivotArea>
    </format>
    <format dxfId="81">
      <pivotArea dataOnly="0" labelOnly="1" fieldPosition="0">
        <references count="1">
          <reference field="0" count="0"/>
        </references>
      </pivotArea>
    </format>
    <format dxfId="8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Y25" totalsRowShown="0" headerRowDxfId="79" dataDxfId="77" headerRowBorderDxfId="78">
  <autoFilter ref="A2:Y25" xr:uid="{00000000-0009-0000-0100-000001000000}"/>
  <tableColumns count="25">
    <tableColumn id="1" xr3:uid="{00000000-0010-0000-0000-000001000000}" name="Date" dataDxfId="76"/>
    <tableColumn id="24" xr3:uid="{00000000-0010-0000-0000-000018000000}" name="Day" dataDxfId="75"/>
    <tableColumn id="2" xr3:uid="{00000000-0010-0000-0000-000002000000}" name="BON BI 1" dataDxfId="74"/>
    <tableColumn id="3" xr3:uid="{00000000-0010-0000-0000-000003000000}" name="BON BI 2" dataDxfId="73"/>
    <tableColumn id="4" xr3:uid="{00000000-0010-0000-0000-000004000000}" name="BON BI 3" dataDxfId="72"/>
    <tableColumn id="5" xr3:uid="{00000000-0010-0000-0000-000005000000}" name="BON BI 4" dataDxfId="71"/>
    <tableColumn id="11" xr3:uid="{00000000-0010-0000-0000-00000B000000}" name="BON CI Flume" dataDxfId="70"/>
    <tableColumn id="9" xr3:uid="{00000000-0010-0000-0000-000009000000}" name="BON CI 1" dataDxfId="69"/>
    <tableColumn id="10" xr3:uid="{00000000-0010-0000-0000-00000A000000}" name="BON CI 2" dataDxfId="68"/>
    <tableColumn id="6" xr3:uid="{00000000-0010-0000-0000-000006000000}" name="BON WA Shore 1" dataDxfId="67"/>
    <tableColumn id="22" xr3:uid="{CF858B5B-CF9E-4631-9295-94DA6500CDD9}" name="BON WA Shore 2" dataDxfId="66"/>
    <tableColumn id="8" xr3:uid="{00000000-0010-0000-0000-000008000000}" name="BON WA Shore 3" dataDxfId="65"/>
    <tableColumn id="13" xr3:uid="{00000000-0010-0000-0000-00000D000000}" name="BON LFS" dataDxfId="64"/>
    <tableColumn id="12" xr3:uid="{00000000-0010-0000-0000-00000C000000}" name="BON AFF Flume" dataDxfId="63"/>
    <tableColumn id="14" xr3:uid="{00000000-0010-0000-0000-00000E000000}" name="BON # ENCOUNTERED" dataDxfId="62">
      <calculatedColumnFormula>SUM(Table1[[#This Row],[BON BI 1]:[BON LFS]])</calculatedColumnFormula>
    </tableColumn>
    <tableColumn id="15" xr3:uid="{00000000-0010-0000-0000-00000F000000}" name="Trap Reject" dataDxfId="61"/>
    <tableColumn id="16" xr3:uid="{00000000-0010-0000-0000-000010000000}" name="Trap Mort" dataDxfId="60"/>
    <tableColumn id="17" xr3:uid="{00000000-0010-0000-0000-000011000000}" name="AFF Tank Reject" dataDxfId="59"/>
    <tableColumn id="18" xr3:uid="{00000000-0010-0000-0000-000012000000}" name="AFF Tank Mort" dataDxfId="58"/>
    <tableColumn id="19" xr3:uid="{00000000-0010-0000-0000-000013000000}" name="Release" dataDxfId="57"/>
    <tableColumn id="20" xr3:uid="{00000000-0010-0000-0000-000014000000}" name="Recap" dataDxfId="56"/>
    <tableColumn id="23" xr3:uid="{8EC0D7A1-3904-4C5A-8F72-456C6F140DA0}" name="Transport Mort" dataDxfId="55"/>
    <tableColumn id="21" xr3:uid="{00000000-0010-0000-0000-000015000000}" name="BON Daily Total" dataDxfId="54">
      <calculatedColumnFormula>Table1[[#This Row],[BON '# ENCOUNTERED]]-SUM(Table1[[#This Row],[Trap Reject]:[Transport Mort]])</calculatedColumnFormula>
    </tableColumn>
    <tableColumn id="25" xr3:uid="{00000000-0010-0000-0000-000019000000}" name="Tribe " dataDxfId="53"/>
    <tableColumn id="7" xr3:uid="{E1B634A6-79BB-4011-8984-BCBBA55C615C}" name="Comments" dataDxfId="5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2:P94" totalsRowShown="0" headerRowDxfId="51" headerRowBorderDxfId="50">
  <autoFilter ref="A2:P94" xr:uid="{00000000-0009-0000-0100-000003000000}"/>
  <tableColumns count="16">
    <tableColumn id="1" xr3:uid="{00000000-0010-0000-0100-000001000000}" name="Date" dataDxfId="49"/>
    <tableColumn id="24" xr3:uid="{00000000-0010-0000-0100-000018000000}" name="Day" dataDxfId="48"/>
    <tableColumn id="2" xr3:uid="{00000000-0010-0000-0100-000002000000}" name="TDA EL 1" dataDxfId="47"/>
    <tableColumn id="3" xr3:uid="{00000000-0010-0000-0100-000003000000}" name="TDA EL 2" dataDxfId="46"/>
    <tableColumn id="4" xr3:uid="{00000000-0010-0000-0100-000004000000}" name="TDA EL 3" dataDxfId="45"/>
    <tableColumn id="5" xr3:uid="{00000000-0010-0000-0100-000005000000}" name="TDA EL 4" dataDxfId="44"/>
    <tableColumn id="14" xr3:uid="{00000000-0010-0000-0100-00000E000000}" name="TDA # ENC" dataDxfId="43">
      <calculatedColumnFormula>SUM(Table14[[#This Row],[TDA EL 1]:[TDA EL 4]])</calculatedColumnFormula>
    </tableColumn>
    <tableColumn id="15" xr3:uid="{00000000-0010-0000-0100-00000F000000}" name="Trap Reject" dataDxfId="42"/>
    <tableColumn id="16" xr3:uid="{00000000-0010-0000-0100-000010000000}" name="Trap Mort" dataDxfId="41"/>
    <tableColumn id="8" xr3:uid="{38294892-CB52-4EA6-BAA5-D6D62A7E0113}" name="Tank Reject" dataDxfId="40"/>
    <tableColumn id="7" xr3:uid="{1EC65EC4-3B4F-48C5-B021-C8233D7D5083}" name="Tank Mort" dataDxfId="39"/>
    <tableColumn id="19" xr3:uid="{00000000-0010-0000-0100-000013000000}" name="Release" dataDxfId="38"/>
    <tableColumn id="20" xr3:uid="{00000000-0010-0000-0100-000014000000}" name="Recap " dataDxfId="37"/>
    <tableColumn id="21" xr3:uid="{00000000-0010-0000-0100-000015000000}" name="TDA Daily Total" dataDxfId="36">
      <calculatedColumnFormula>Table14[[#This Row],[TDA '# ENC]]-SUM(Table14[[#This Row],[Trap Reject]:[Recap ]])</calculatedColumnFormula>
    </tableColumn>
    <tableColumn id="25" xr3:uid="{00000000-0010-0000-0100-000019000000}" name="Tribe" dataDxfId="35"/>
    <tableColumn id="6" xr3:uid="{797C9916-C6ED-4880-BCFC-E6DE3E7AF960}" name="Comments" dataDxfId="3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145" displayName="Table145" ref="A2:R94" totalsRowShown="0" headerRowDxfId="33" headerRowBorderDxfId="32">
  <autoFilter ref="A2:R94" xr:uid="{00000000-0009-0000-0100-000004000000}"/>
  <tableColumns count="18">
    <tableColumn id="1" xr3:uid="{00000000-0010-0000-0200-000001000000}" name="Date" dataDxfId="31"/>
    <tableColumn id="24" xr3:uid="{00000000-0010-0000-0200-000018000000}" name="Day" dataDxfId="30"/>
    <tableColumn id="2" xr3:uid="{00000000-0010-0000-0200-000002000000}" name="SL Mech Trap" dataDxfId="29"/>
    <tableColumn id="3" xr3:uid="{00000000-0010-0000-0200-000003000000}" name="JDA NL1" dataDxfId="28"/>
    <tableColumn id="4" xr3:uid="{00000000-0010-0000-0200-000004000000}" name="JDA NL 2" dataDxfId="27"/>
    <tableColumn id="5" xr3:uid="{00000000-0010-0000-0200-000005000000}" name="JDA NL 3" dataDxfId="26"/>
    <tableColumn id="7" xr3:uid="{7CC43E69-E969-4E81-8A6B-788B9E558B57}" name="JDA NL 4" dataDxfId="25"/>
    <tableColumn id="25" xr3:uid="{00000000-0010-0000-0200-000019000000}" name="JDA NL LPS" dataDxfId="24"/>
    <tableColumn id="14" xr3:uid="{00000000-0010-0000-0200-00000E000000}" name="JDA # ENC" dataDxfId="23">
      <calculatedColumnFormula>SUM(Table145[[#This Row],[SL Mech Trap]:[JDA NL LPS]])</calculatedColumnFormula>
    </tableColumn>
    <tableColumn id="15" xr3:uid="{00000000-0010-0000-0200-00000F000000}" name="Trap Reject" dataDxfId="22"/>
    <tableColumn id="16" xr3:uid="{00000000-0010-0000-0200-000010000000}" name="Trap Mort" dataDxfId="21"/>
    <tableColumn id="17" xr3:uid="{00000000-0010-0000-0200-000011000000}" name="SMF Tank Reject" dataDxfId="20"/>
    <tableColumn id="18" xr3:uid="{00000000-0010-0000-0200-000012000000}" name="SMF Tank Mort" dataDxfId="19"/>
    <tableColumn id="19" xr3:uid="{00000000-0010-0000-0200-000013000000}" name="Release" dataDxfId="18"/>
    <tableColumn id="20" xr3:uid="{00000000-0010-0000-0200-000014000000}" name="Recap" dataDxfId="17"/>
    <tableColumn id="21" xr3:uid="{00000000-0010-0000-0200-000015000000}" name="JDA Daily Total" dataDxfId="16">
      <calculatedColumnFormula>Table145[[#This Row],[JDA '# ENC]]-SUM(Table145[[#This Row],[Trap Reject]:[Recap]])</calculatedColumnFormula>
    </tableColumn>
    <tableColumn id="26" xr3:uid="{00000000-0010-0000-0200-00001A000000}" name="Tribe" dataDxfId="15"/>
    <tableColumn id="6" xr3:uid="{5667171C-0B99-4F2D-AF3F-678B49E5CA59}" name="Comments" dataDxfId="1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1:G3" totalsRowShown="0" headerRowDxfId="13">
  <autoFilter ref="A1:G3" xr:uid="{00000000-0009-0000-0100-000007000000}"/>
  <tableColumns count="7">
    <tableColumn id="1" xr3:uid="{00000000-0010-0000-0500-000001000000}" name="Date "/>
    <tableColumn id="3" xr3:uid="{00000000-0010-0000-0500-000003000000}" name="PIT Tag Number" dataDxfId="12"/>
    <tableColumn id="4" xr3:uid="{00000000-0010-0000-0500-000004000000}" name="Radio Y/N"/>
    <tableColumn id="5" xr3:uid="{00000000-0010-0000-0500-000005000000}" name="Recap Location"/>
    <tableColumn id="6" xr3:uid="{00000000-0010-0000-0500-000006000000}" name="Release Location"/>
    <tableColumn id="7" xr3:uid="{00000000-0010-0000-0500-000007000000}" name="Release Time"/>
    <tableColumn id="8" xr3:uid="{00000000-0010-0000-0500-000008000000}" name="Notes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1:J115" totalsRowShown="0" headerRowDxfId="11" headerRowBorderDxfId="10">
  <autoFilter ref="A1:J115" xr:uid="{00000000-0009-0000-0100-000006000000}"/>
  <tableColumns count="10">
    <tableColumn id="1" xr3:uid="{00000000-0010-0000-0400-000001000000}" name="Date" dataDxfId="9"/>
    <tableColumn id="2" xr3:uid="{00000000-0010-0000-0400-000002000000}" name="Day" dataDxfId="8"/>
    <tableColumn id="3" xr3:uid="{00000000-0010-0000-0400-000003000000}" name="BON Traps" dataDxfId="7">
      <calculatedColumnFormula>Table1[[#This Row],[Trap Mort]]</calculatedColumnFormula>
    </tableColumn>
    <tableColumn id="4" xr3:uid="{00000000-0010-0000-0400-000004000000}" name="BON AFF Tanks" dataDxfId="6">
      <calculatedColumnFormula>Table1[[#This Row],[AFF Tank Mort]]</calculatedColumnFormula>
    </tableColumn>
    <tableColumn id="5" xr3:uid="{00000000-0010-0000-0400-000005000000}" name="TDA Traps" dataDxfId="5">
      <calculatedColumnFormula>Table14[[#This Row],[Trap Mort]]</calculatedColumnFormula>
    </tableColumn>
    <tableColumn id="6" xr3:uid="{00000000-0010-0000-0400-000006000000}" name="JDA Traps" dataDxfId="4">
      <calculatedColumnFormula>Table145[[#This Row],[Trap Mort]]</calculatedColumnFormula>
    </tableColumn>
    <tableColumn id="7" xr3:uid="{00000000-0010-0000-0400-000007000000}" name="JDA Tanks" dataDxfId="3">
      <calculatedColumnFormula>Table145[[#This Row],[SMF Tank Mort]]</calculatedColumnFormula>
    </tableColumn>
    <tableColumn id="11" xr3:uid="{98DBA058-4E3D-494F-A77E-34F962797BDE}" name="ODFW BON Hatchery Captive Broodstock Building Tanks" dataDxfId="0"/>
    <tableColumn id="9" xr3:uid="{C6FB1046-9144-4CEE-876C-382A4CF9F84A}" name="Vehicle Transport Tank" dataDxfId="2"/>
    <tableColumn id="8" xr3:uid="{00000000-0010-0000-0400-000008000000}" name="Comments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C1C8-189B-4C15-9CDD-A1AB22C58FFF}">
  <dimension ref="A1:O26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4.21875" bestFit="1" customWidth="1"/>
    <col min="2" max="2" width="9.5546875" bestFit="1" customWidth="1"/>
    <col min="3" max="3" width="10.33203125" bestFit="1" customWidth="1"/>
    <col min="4" max="4" width="6.109375" bestFit="1" customWidth="1"/>
    <col min="5" max="5" width="10" bestFit="1" customWidth="1"/>
    <col min="6" max="6" width="16.77734375" bestFit="1" customWidth="1"/>
    <col min="7" max="7" width="15.5546875" bestFit="1" customWidth="1"/>
    <col min="8" max="8" width="13.21875" bestFit="1" customWidth="1"/>
    <col min="9" max="9" width="14.21875" bestFit="1" customWidth="1"/>
    <col min="10" max="10" width="11" bestFit="1" customWidth="1"/>
    <col min="11" max="11" width="12.6640625" bestFit="1" customWidth="1"/>
    <col min="12" max="12" width="12.33203125" style="83" bestFit="1" customWidth="1"/>
    <col min="13" max="13" width="18.109375" bestFit="1" customWidth="1"/>
    <col min="14" max="14" width="4" bestFit="1" customWidth="1"/>
    <col min="15" max="15" width="9.5546875" style="1" bestFit="1" customWidth="1"/>
  </cols>
  <sheetData>
    <row r="1" spans="1:13" ht="15" thickBot="1" x14ac:dyDescent="0.35">
      <c r="A1" s="42" t="s">
        <v>51</v>
      </c>
      <c r="B1" s="42" t="s">
        <v>0</v>
      </c>
      <c r="C1" s="42" t="s">
        <v>60</v>
      </c>
      <c r="D1" s="42" t="s">
        <v>30</v>
      </c>
    </row>
    <row r="2" spans="1:13" ht="15" thickBot="1" x14ac:dyDescent="0.35">
      <c r="A2" s="24" t="s">
        <v>49</v>
      </c>
      <c r="B2" s="25">
        <v>44357</v>
      </c>
      <c r="C2" s="21">
        <v>25</v>
      </c>
      <c r="D2" s="23" t="s">
        <v>43</v>
      </c>
      <c r="E2" s="21"/>
      <c r="F2" s="97" t="s">
        <v>63</v>
      </c>
      <c r="G2" s="98" t="s">
        <v>54</v>
      </c>
      <c r="H2" s="98"/>
      <c r="I2" s="98"/>
      <c r="J2" s="99"/>
    </row>
    <row r="3" spans="1:13" ht="15" thickBot="1" x14ac:dyDescent="0.35">
      <c r="A3" s="26" t="s">
        <v>49</v>
      </c>
      <c r="B3" s="25">
        <v>44358</v>
      </c>
      <c r="C3" s="21">
        <v>34</v>
      </c>
      <c r="D3" s="23" t="s">
        <v>43</v>
      </c>
      <c r="E3" s="36"/>
      <c r="F3" s="96" t="s">
        <v>52</v>
      </c>
      <c r="G3" s="251" t="s">
        <v>49</v>
      </c>
      <c r="H3" s="252" t="s">
        <v>50</v>
      </c>
      <c r="I3" s="252" t="s">
        <v>58</v>
      </c>
      <c r="J3" s="252" t="s">
        <v>53</v>
      </c>
      <c r="K3" s="100" t="s">
        <v>65</v>
      </c>
      <c r="L3" s="100" t="s">
        <v>66</v>
      </c>
      <c r="M3" s="100" t="s">
        <v>30</v>
      </c>
    </row>
    <row r="4" spans="1:13" ht="15" thickBot="1" x14ac:dyDescent="0.35">
      <c r="A4" s="24" t="s">
        <v>49</v>
      </c>
      <c r="B4" s="25">
        <v>44359</v>
      </c>
      <c r="C4" s="21">
        <v>42</v>
      </c>
      <c r="D4" s="23" t="s">
        <v>41</v>
      </c>
      <c r="E4" s="36"/>
      <c r="F4" s="80" t="s">
        <v>41</v>
      </c>
      <c r="G4" s="94">
        <v>1509</v>
      </c>
      <c r="H4" s="95">
        <v>291</v>
      </c>
      <c r="I4" s="95">
        <v>222</v>
      </c>
      <c r="J4" s="95">
        <v>2022</v>
      </c>
    </row>
    <row r="5" spans="1:13" ht="15" thickTop="1" x14ac:dyDescent="0.3">
      <c r="A5" s="23" t="s">
        <v>49</v>
      </c>
      <c r="B5" s="25">
        <v>44360</v>
      </c>
      <c r="C5" s="23">
        <v>35</v>
      </c>
      <c r="D5" s="23" t="s">
        <v>41</v>
      </c>
      <c r="F5" s="88">
        <v>44359</v>
      </c>
      <c r="G5" s="119">
        <v>42</v>
      </c>
      <c r="H5" s="119">
        <v>0</v>
      </c>
      <c r="I5" s="119">
        <v>0</v>
      </c>
      <c r="J5" s="120">
        <v>42</v>
      </c>
    </row>
    <row r="6" spans="1:13" ht="15" thickBot="1" x14ac:dyDescent="0.35">
      <c r="A6" s="23" t="s">
        <v>49</v>
      </c>
      <c r="B6" s="25">
        <v>44361</v>
      </c>
      <c r="C6" s="23">
        <v>47</v>
      </c>
      <c r="D6" s="23" t="s">
        <v>41</v>
      </c>
      <c r="F6" s="88">
        <v>44360</v>
      </c>
      <c r="G6" s="119">
        <v>35</v>
      </c>
      <c r="H6" s="119">
        <v>0</v>
      </c>
      <c r="I6" s="119">
        <v>0</v>
      </c>
      <c r="J6" s="120">
        <v>35</v>
      </c>
      <c r="K6" s="79"/>
      <c r="L6" s="82"/>
    </row>
    <row r="7" spans="1:13" ht="15" thickBot="1" x14ac:dyDescent="0.35">
      <c r="A7" s="23" t="s">
        <v>49</v>
      </c>
      <c r="B7" s="25">
        <v>44362</v>
      </c>
      <c r="C7" s="23">
        <v>70</v>
      </c>
      <c r="D7" s="23" t="s">
        <v>55</v>
      </c>
      <c r="F7" s="89">
        <v>44361</v>
      </c>
      <c r="G7" s="121">
        <v>47</v>
      </c>
      <c r="H7" s="121">
        <v>0</v>
      </c>
      <c r="I7" s="121">
        <v>0</v>
      </c>
      <c r="J7" s="125">
        <v>47</v>
      </c>
      <c r="K7" s="112">
        <f>SUM(J5:J7)</f>
        <v>124</v>
      </c>
      <c r="L7" s="150">
        <v>44361</v>
      </c>
      <c r="M7" s="112" t="s">
        <v>41</v>
      </c>
    </row>
    <row r="8" spans="1:13" x14ac:dyDescent="0.3">
      <c r="A8" s="23" t="s">
        <v>49</v>
      </c>
      <c r="B8" s="25">
        <v>44363</v>
      </c>
      <c r="C8" s="23">
        <v>56</v>
      </c>
      <c r="D8" s="23" t="s">
        <v>55</v>
      </c>
      <c r="F8" s="90">
        <v>44366</v>
      </c>
      <c r="G8" s="122">
        <v>57</v>
      </c>
      <c r="H8" s="122">
        <v>0</v>
      </c>
      <c r="I8" s="122">
        <v>0</v>
      </c>
      <c r="J8" s="123">
        <v>57</v>
      </c>
      <c r="K8" s="79"/>
      <c r="L8" s="82"/>
    </row>
    <row r="9" spans="1:13" ht="15" thickBot="1" x14ac:dyDescent="0.35">
      <c r="A9" s="23" t="s">
        <v>49</v>
      </c>
      <c r="B9" s="25">
        <v>44364</v>
      </c>
      <c r="C9" s="23">
        <v>56</v>
      </c>
      <c r="D9" s="23" t="s">
        <v>43</v>
      </c>
      <c r="F9" s="90">
        <v>44367</v>
      </c>
      <c r="G9" s="122">
        <v>85</v>
      </c>
      <c r="H9" s="122">
        <v>0</v>
      </c>
      <c r="I9" s="122">
        <v>0</v>
      </c>
      <c r="J9" s="123">
        <v>85</v>
      </c>
      <c r="K9" s="79"/>
      <c r="L9" s="82"/>
    </row>
    <row r="10" spans="1:13" ht="15" thickBot="1" x14ac:dyDescent="0.35">
      <c r="A10" s="23" t="s">
        <v>49</v>
      </c>
      <c r="B10" s="25">
        <v>44365</v>
      </c>
      <c r="C10" s="23">
        <v>57</v>
      </c>
      <c r="D10" s="23" t="s">
        <v>43</v>
      </c>
      <c r="F10" s="91">
        <v>44368</v>
      </c>
      <c r="G10" s="124">
        <v>59</v>
      </c>
      <c r="H10" s="124">
        <v>0</v>
      </c>
      <c r="I10" s="124">
        <v>0</v>
      </c>
      <c r="J10" s="126">
        <v>59</v>
      </c>
      <c r="K10" s="113">
        <f>SUM(J8:J10)</f>
        <v>201</v>
      </c>
      <c r="L10" s="116">
        <v>44368</v>
      </c>
      <c r="M10" s="113" t="s">
        <v>41</v>
      </c>
    </row>
    <row r="11" spans="1:13" x14ac:dyDescent="0.3">
      <c r="A11" s="24" t="s">
        <v>49</v>
      </c>
      <c r="B11" s="25">
        <v>44366</v>
      </c>
      <c r="C11" s="21">
        <v>57</v>
      </c>
      <c r="D11" s="23" t="s">
        <v>41</v>
      </c>
      <c r="F11" s="88">
        <v>44373</v>
      </c>
      <c r="G11" s="119">
        <v>115</v>
      </c>
      <c r="H11" s="119">
        <v>0</v>
      </c>
      <c r="I11" s="119">
        <v>0</v>
      </c>
      <c r="J11" s="120">
        <v>115</v>
      </c>
      <c r="K11" s="79"/>
      <c r="L11" s="82"/>
    </row>
    <row r="12" spans="1:13" ht="15" thickBot="1" x14ac:dyDescent="0.35">
      <c r="A12" s="26" t="s">
        <v>49</v>
      </c>
      <c r="B12" s="25">
        <v>44367</v>
      </c>
      <c r="C12" s="21">
        <v>85</v>
      </c>
      <c r="D12" s="23" t="s">
        <v>41</v>
      </c>
      <c r="F12" s="88">
        <v>44374</v>
      </c>
      <c r="G12" s="119">
        <v>83</v>
      </c>
      <c r="H12" s="119">
        <v>0</v>
      </c>
      <c r="I12" s="119">
        <v>0</v>
      </c>
      <c r="J12" s="120">
        <v>83</v>
      </c>
      <c r="K12" s="79"/>
      <c r="L12" s="82"/>
    </row>
    <row r="13" spans="1:13" ht="15" thickBot="1" x14ac:dyDescent="0.35">
      <c r="A13" s="24" t="s">
        <v>49</v>
      </c>
      <c r="B13" s="25">
        <v>44368</v>
      </c>
      <c r="C13" s="21">
        <v>59</v>
      </c>
      <c r="D13" s="23" t="s">
        <v>41</v>
      </c>
      <c r="F13" s="88">
        <v>44375</v>
      </c>
      <c r="G13" s="119">
        <v>85</v>
      </c>
      <c r="H13" s="119">
        <v>0</v>
      </c>
      <c r="I13" s="119">
        <v>0</v>
      </c>
      <c r="J13" s="120">
        <v>85</v>
      </c>
      <c r="K13" s="112">
        <f>SUM(J11:J13)</f>
        <v>283</v>
      </c>
      <c r="L13" s="117">
        <v>44375</v>
      </c>
      <c r="M13" s="114" t="s">
        <v>41</v>
      </c>
    </row>
    <row r="14" spans="1:13" ht="15" thickBot="1" x14ac:dyDescent="0.35">
      <c r="A14" s="24" t="s">
        <v>58</v>
      </c>
      <c r="B14" s="25">
        <v>44357</v>
      </c>
      <c r="C14" s="21" t="s">
        <v>40</v>
      </c>
      <c r="D14" s="23" t="s">
        <v>43</v>
      </c>
      <c r="F14" s="128">
        <v>44385</v>
      </c>
      <c r="G14" s="131">
        <v>50</v>
      </c>
      <c r="H14" s="131">
        <v>19</v>
      </c>
      <c r="I14" s="131">
        <v>9</v>
      </c>
      <c r="J14" s="132">
        <v>78</v>
      </c>
      <c r="K14" s="93"/>
      <c r="L14" s="82"/>
    </row>
    <row r="15" spans="1:13" ht="15" thickBot="1" x14ac:dyDescent="0.35">
      <c r="A15" s="24" t="s">
        <v>58</v>
      </c>
      <c r="B15" s="25">
        <v>44358</v>
      </c>
      <c r="C15" s="21" t="s">
        <v>40</v>
      </c>
      <c r="D15" s="23" t="s">
        <v>43</v>
      </c>
      <c r="F15" s="91">
        <v>44386</v>
      </c>
      <c r="G15" s="124">
        <v>28</v>
      </c>
      <c r="H15" s="124">
        <v>16</v>
      </c>
      <c r="I15" s="124">
        <v>6</v>
      </c>
      <c r="J15" s="126">
        <v>50</v>
      </c>
      <c r="K15" s="113">
        <f>SUM(J14:J15)</f>
        <v>128</v>
      </c>
      <c r="L15" s="145">
        <v>44386</v>
      </c>
      <c r="M15" s="115" t="s">
        <v>41</v>
      </c>
    </row>
    <row r="16" spans="1:13" ht="15" thickBot="1" x14ac:dyDescent="0.35">
      <c r="A16" s="24" t="s">
        <v>58</v>
      </c>
      <c r="B16" s="25">
        <v>44359</v>
      </c>
      <c r="C16" s="21" t="s">
        <v>40</v>
      </c>
      <c r="D16" s="23" t="s">
        <v>41</v>
      </c>
      <c r="F16" s="88">
        <v>44392</v>
      </c>
      <c r="G16" s="119">
        <v>54</v>
      </c>
      <c r="H16" s="119">
        <v>6</v>
      </c>
      <c r="I16" s="119">
        <v>9</v>
      </c>
      <c r="J16" s="120">
        <v>69</v>
      </c>
      <c r="K16" s="93"/>
      <c r="L16" s="82"/>
    </row>
    <row r="17" spans="1:14" ht="15" thickBot="1" x14ac:dyDescent="0.35">
      <c r="A17" s="24" t="s">
        <v>58</v>
      </c>
      <c r="B17" s="25">
        <v>44360</v>
      </c>
      <c r="C17" s="21" t="s">
        <v>40</v>
      </c>
      <c r="D17" s="23" t="s">
        <v>41</v>
      </c>
      <c r="F17" s="88">
        <v>44393</v>
      </c>
      <c r="G17" s="119">
        <v>68</v>
      </c>
      <c r="H17" s="119">
        <v>14</v>
      </c>
      <c r="I17" s="119">
        <v>1</v>
      </c>
      <c r="J17" s="120">
        <v>83</v>
      </c>
      <c r="K17" s="112">
        <f>SUM(J16:J17)</f>
        <v>152</v>
      </c>
      <c r="L17" s="117">
        <v>44393</v>
      </c>
      <c r="M17" s="129" t="s">
        <v>41</v>
      </c>
    </row>
    <row r="18" spans="1:14" ht="15" thickBot="1" x14ac:dyDescent="0.35">
      <c r="A18" s="24" t="s">
        <v>58</v>
      </c>
      <c r="B18" s="25">
        <v>44361</v>
      </c>
      <c r="C18" s="21" t="s">
        <v>40</v>
      </c>
      <c r="D18" s="23" t="s">
        <v>41</v>
      </c>
      <c r="F18" s="128">
        <v>44399</v>
      </c>
      <c r="G18" s="131">
        <v>62</v>
      </c>
      <c r="H18" s="131">
        <v>17</v>
      </c>
      <c r="I18" s="131">
        <v>4</v>
      </c>
      <c r="J18" s="132">
        <v>83</v>
      </c>
    </row>
    <row r="19" spans="1:14" ht="15" thickBot="1" x14ac:dyDescent="0.35">
      <c r="A19" s="24" t="s">
        <v>58</v>
      </c>
      <c r="B19" s="25">
        <v>44362</v>
      </c>
      <c r="C19" s="21" t="s">
        <v>40</v>
      </c>
      <c r="D19" s="23" t="s">
        <v>55</v>
      </c>
      <c r="F19" s="91">
        <v>44400</v>
      </c>
      <c r="G19" s="124">
        <v>70</v>
      </c>
      <c r="H19" s="124">
        <v>15</v>
      </c>
      <c r="I19" s="124">
        <v>7</v>
      </c>
      <c r="J19" s="126">
        <v>92</v>
      </c>
      <c r="K19" s="113">
        <f>SUM(J18:J19)</f>
        <v>175</v>
      </c>
      <c r="L19" s="145">
        <v>44400</v>
      </c>
      <c r="M19" s="115" t="s">
        <v>41</v>
      </c>
    </row>
    <row r="20" spans="1:14" ht="15" thickBot="1" x14ac:dyDescent="0.35">
      <c r="A20" s="24" t="s">
        <v>58</v>
      </c>
      <c r="B20" s="25">
        <v>44363</v>
      </c>
      <c r="C20" s="21" t="s">
        <v>40</v>
      </c>
      <c r="D20" s="23" t="s">
        <v>55</v>
      </c>
      <c r="F20" s="88">
        <v>44406</v>
      </c>
      <c r="G20" s="119">
        <v>29</v>
      </c>
      <c r="H20" s="119">
        <v>7</v>
      </c>
      <c r="I20" s="119">
        <v>5</v>
      </c>
      <c r="J20" s="120">
        <v>41</v>
      </c>
      <c r="K20" s="159"/>
      <c r="L20" s="160"/>
      <c r="M20" s="159"/>
    </row>
    <row r="21" spans="1:14" ht="15" thickBot="1" x14ac:dyDescent="0.35">
      <c r="A21" s="24" t="s">
        <v>58</v>
      </c>
      <c r="B21" s="25">
        <v>44364</v>
      </c>
      <c r="C21" s="21" t="s">
        <v>40</v>
      </c>
      <c r="D21" s="23" t="s">
        <v>43</v>
      </c>
      <c r="F21" s="89">
        <v>44407</v>
      </c>
      <c r="G21" s="121">
        <v>35</v>
      </c>
      <c r="H21" s="121">
        <v>8</v>
      </c>
      <c r="I21" s="121">
        <v>10</v>
      </c>
      <c r="J21" s="125">
        <v>53</v>
      </c>
      <c r="K21" s="112">
        <f>SUM(J20:J21)</f>
        <v>94</v>
      </c>
      <c r="L21" s="117">
        <v>44407</v>
      </c>
      <c r="M21" s="129" t="s">
        <v>41</v>
      </c>
    </row>
    <row r="22" spans="1:14" x14ac:dyDescent="0.3">
      <c r="A22" s="24" t="s">
        <v>58</v>
      </c>
      <c r="B22" s="25">
        <v>44365</v>
      </c>
      <c r="C22" s="21" t="s">
        <v>40</v>
      </c>
      <c r="D22" s="23" t="s">
        <v>43</v>
      </c>
      <c r="F22" s="90">
        <v>44408</v>
      </c>
      <c r="G22" s="122">
        <v>70</v>
      </c>
      <c r="H22" s="122">
        <v>9</v>
      </c>
      <c r="I22" s="122">
        <v>28</v>
      </c>
      <c r="J22" s="123">
        <v>107</v>
      </c>
      <c r="K22" s="159"/>
      <c r="L22" s="160"/>
      <c r="M22" s="159"/>
    </row>
    <row r="23" spans="1:14" ht="15" thickBot="1" x14ac:dyDescent="0.35">
      <c r="A23" s="24" t="s">
        <v>58</v>
      </c>
      <c r="B23" s="25">
        <v>44366</v>
      </c>
      <c r="C23" s="21" t="s">
        <v>40</v>
      </c>
      <c r="D23" s="23" t="s">
        <v>41</v>
      </c>
      <c r="F23" s="90">
        <v>44409</v>
      </c>
      <c r="G23" s="122">
        <v>63</v>
      </c>
      <c r="H23" s="122">
        <v>13</v>
      </c>
      <c r="I23" s="122">
        <v>33</v>
      </c>
      <c r="J23" s="123">
        <v>109</v>
      </c>
      <c r="K23" s="159"/>
      <c r="L23" s="160"/>
      <c r="M23" s="159"/>
    </row>
    <row r="24" spans="1:14" ht="15" thickBot="1" x14ac:dyDescent="0.35">
      <c r="A24" s="24" t="s">
        <v>58</v>
      </c>
      <c r="B24" s="25">
        <v>44367</v>
      </c>
      <c r="C24" s="21" t="s">
        <v>40</v>
      </c>
      <c r="D24" s="23" t="s">
        <v>41</v>
      </c>
      <c r="F24" s="91">
        <v>44410</v>
      </c>
      <c r="G24" s="124">
        <v>71</v>
      </c>
      <c r="H24" s="124">
        <v>20</v>
      </c>
      <c r="I24" s="124">
        <v>5</v>
      </c>
      <c r="J24" s="126">
        <v>96</v>
      </c>
      <c r="K24" s="113">
        <f>SUM(J22:J24)</f>
        <v>312</v>
      </c>
      <c r="L24" s="145">
        <v>44410</v>
      </c>
      <c r="M24" s="115" t="s">
        <v>41</v>
      </c>
    </row>
    <row r="25" spans="1:14" x14ac:dyDescent="0.3">
      <c r="A25" s="24" t="s">
        <v>58</v>
      </c>
      <c r="B25" s="25">
        <v>44368</v>
      </c>
      <c r="C25" s="21" t="s">
        <v>40</v>
      </c>
      <c r="D25" s="23" t="s">
        <v>41</v>
      </c>
      <c r="F25" s="88">
        <v>44415</v>
      </c>
      <c r="G25" s="119">
        <v>19</v>
      </c>
      <c r="H25" s="119">
        <v>14</v>
      </c>
      <c r="I25" s="119">
        <v>22</v>
      </c>
      <c r="J25" s="120">
        <v>55</v>
      </c>
      <c r="K25" s="159"/>
      <c r="L25" s="160"/>
      <c r="M25" s="159"/>
      <c r="N25" s="167"/>
    </row>
    <row r="26" spans="1:14" ht="15" thickBot="1" x14ac:dyDescent="0.35">
      <c r="A26" s="24" t="s">
        <v>50</v>
      </c>
      <c r="B26" s="25">
        <v>44357</v>
      </c>
      <c r="C26" s="21" t="s">
        <v>40</v>
      </c>
      <c r="D26" s="23" t="s">
        <v>43</v>
      </c>
      <c r="F26" s="88">
        <v>44416</v>
      </c>
      <c r="G26" s="119">
        <v>8</v>
      </c>
      <c r="H26" s="119">
        <v>7</v>
      </c>
      <c r="I26" s="119">
        <v>5</v>
      </c>
      <c r="J26" s="120">
        <v>20</v>
      </c>
      <c r="K26" s="159"/>
      <c r="L26" s="160"/>
      <c r="M26" s="159"/>
      <c r="N26" s="167"/>
    </row>
    <row r="27" spans="1:14" ht="15" thickBot="1" x14ac:dyDescent="0.35">
      <c r="A27" s="24" t="s">
        <v>50</v>
      </c>
      <c r="B27" s="25">
        <v>44358</v>
      </c>
      <c r="C27" s="21" t="s">
        <v>40</v>
      </c>
      <c r="D27" s="23" t="s">
        <v>43</v>
      </c>
      <c r="F27" s="88">
        <v>44417</v>
      </c>
      <c r="G27" s="119">
        <v>11</v>
      </c>
      <c r="H27" s="119">
        <v>11</v>
      </c>
      <c r="I27" s="119">
        <v>10</v>
      </c>
      <c r="J27" s="120">
        <v>32</v>
      </c>
      <c r="K27" s="112">
        <f>SUM(J25:J27)</f>
        <v>107</v>
      </c>
      <c r="L27" s="169">
        <v>44417</v>
      </c>
      <c r="M27" s="129" t="s">
        <v>41</v>
      </c>
      <c r="N27" s="167"/>
    </row>
    <row r="28" spans="1:14" ht="15" thickBot="1" x14ac:dyDescent="0.35">
      <c r="A28" s="24" t="s">
        <v>50</v>
      </c>
      <c r="B28" s="25">
        <v>44359</v>
      </c>
      <c r="C28" s="21" t="s">
        <v>40</v>
      </c>
      <c r="D28" s="23" t="s">
        <v>41</v>
      </c>
      <c r="F28" s="128">
        <v>44420</v>
      </c>
      <c r="G28" s="131">
        <v>31</v>
      </c>
      <c r="H28" s="131">
        <v>10</v>
      </c>
      <c r="I28" s="131">
        <v>8</v>
      </c>
      <c r="J28" s="132">
        <v>49</v>
      </c>
      <c r="K28" s="159"/>
      <c r="L28" s="160"/>
      <c r="M28" s="159"/>
      <c r="N28" s="167"/>
    </row>
    <row r="29" spans="1:14" ht="15" thickBot="1" x14ac:dyDescent="0.35">
      <c r="A29" s="24" t="s">
        <v>50</v>
      </c>
      <c r="B29" s="25">
        <v>44360</v>
      </c>
      <c r="C29" s="21" t="s">
        <v>40</v>
      </c>
      <c r="D29" s="23" t="s">
        <v>41</v>
      </c>
      <c r="F29" s="91">
        <v>44421</v>
      </c>
      <c r="G29" s="124">
        <v>46</v>
      </c>
      <c r="H29" s="124">
        <v>6</v>
      </c>
      <c r="I29" s="124">
        <v>12</v>
      </c>
      <c r="J29" s="126">
        <v>64</v>
      </c>
      <c r="K29" s="113">
        <f>SUM(J28:J29)</f>
        <v>113</v>
      </c>
      <c r="L29" s="145">
        <v>44421</v>
      </c>
      <c r="M29" s="115" t="s">
        <v>41</v>
      </c>
      <c r="N29" s="168"/>
    </row>
    <row r="30" spans="1:14" ht="15" thickBot="1" x14ac:dyDescent="0.35">
      <c r="A30" s="24" t="s">
        <v>50</v>
      </c>
      <c r="B30" s="25">
        <v>44361</v>
      </c>
      <c r="C30" s="21" t="s">
        <v>40</v>
      </c>
      <c r="D30" s="23" t="s">
        <v>41</v>
      </c>
      <c r="F30" s="88">
        <v>44427</v>
      </c>
      <c r="G30" s="119">
        <v>12</v>
      </c>
      <c r="H30" s="119">
        <v>18</v>
      </c>
      <c r="I30" s="119">
        <v>11</v>
      </c>
      <c r="J30" s="120">
        <v>41</v>
      </c>
      <c r="K30" s="159"/>
      <c r="L30" s="160"/>
      <c r="M30" s="159"/>
      <c r="N30" s="79"/>
    </row>
    <row r="31" spans="1:14" ht="15" thickBot="1" x14ac:dyDescent="0.35">
      <c r="A31" s="24" t="s">
        <v>50</v>
      </c>
      <c r="B31" s="25">
        <v>44362</v>
      </c>
      <c r="C31" s="21" t="s">
        <v>40</v>
      </c>
      <c r="D31" s="23" t="s">
        <v>55</v>
      </c>
      <c r="F31" s="89">
        <v>44428</v>
      </c>
      <c r="G31" s="121">
        <v>32</v>
      </c>
      <c r="H31" s="121">
        <v>19</v>
      </c>
      <c r="I31" s="121">
        <v>13</v>
      </c>
      <c r="J31" s="125">
        <v>64</v>
      </c>
      <c r="K31" s="112">
        <f>SUM(J30:J31)</f>
        <v>105</v>
      </c>
      <c r="L31" s="117">
        <v>44428</v>
      </c>
      <c r="M31" s="129" t="s">
        <v>41</v>
      </c>
      <c r="N31" s="79"/>
    </row>
    <row r="32" spans="1:14" x14ac:dyDescent="0.3">
      <c r="A32" s="24" t="s">
        <v>50</v>
      </c>
      <c r="B32" s="25">
        <v>44363</v>
      </c>
      <c r="C32" s="21" t="s">
        <v>40</v>
      </c>
      <c r="D32" s="23" t="s">
        <v>55</v>
      </c>
      <c r="F32" s="90">
        <v>44429</v>
      </c>
      <c r="G32" s="122">
        <v>26</v>
      </c>
      <c r="H32" s="122">
        <v>15</v>
      </c>
      <c r="I32" s="122">
        <v>10</v>
      </c>
      <c r="J32" s="123">
        <v>51</v>
      </c>
      <c r="K32" s="159"/>
      <c r="L32" s="160"/>
      <c r="M32" s="159"/>
      <c r="N32" s="79"/>
    </row>
    <row r="33" spans="1:15" ht="15" thickBot="1" x14ac:dyDescent="0.35">
      <c r="A33" s="24" t="s">
        <v>50</v>
      </c>
      <c r="B33" s="25">
        <v>44364</v>
      </c>
      <c r="C33" s="21" t="s">
        <v>40</v>
      </c>
      <c r="D33" s="23" t="s">
        <v>43</v>
      </c>
      <c r="F33" s="90">
        <v>44430</v>
      </c>
      <c r="G33" s="122">
        <v>22</v>
      </c>
      <c r="H33" s="122">
        <v>11</v>
      </c>
      <c r="I33" s="122">
        <v>1</v>
      </c>
      <c r="J33" s="123">
        <v>34</v>
      </c>
      <c r="K33" s="159"/>
      <c r="L33" s="160"/>
      <c r="M33" s="159"/>
      <c r="N33" s="79"/>
    </row>
    <row r="34" spans="1:15" ht="15" thickBot="1" x14ac:dyDescent="0.35">
      <c r="A34" s="24" t="s">
        <v>50</v>
      </c>
      <c r="B34" s="25">
        <v>44365</v>
      </c>
      <c r="C34" s="21" t="s">
        <v>40</v>
      </c>
      <c r="D34" s="23" t="s">
        <v>43</v>
      </c>
      <c r="F34" s="91">
        <v>44431</v>
      </c>
      <c r="G34" s="124">
        <v>11</v>
      </c>
      <c r="H34" s="124">
        <v>15</v>
      </c>
      <c r="I34" s="124">
        <v>2</v>
      </c>
      <c r="J34" s="126">
        <v>28</v>
      </c>
      <c r="K34" s="113">
        <f>SUM(J32:J34)</f>
        <v>113</v>
      </c>
      <c r="L34" s="145">
        <v>44431</v>
      </c>
      <c r="M34" s="115" t="s">
        <v>41</v>
      </c>
      <c r="N34" s="79"/>
    </row>
    <row r="35" spans="1:15" x14ac:dyDescent="0.3">
      <c r="A35" s="24" t="s">
        <v>50</v>
      </c>
      <c r="B35" s="25">
        <v>44366</v>
      </c>
      <c r="C35" s="21" t="s">
        <v>40</v>
      </c>
      <c r="D35" s="23" t="s">
        <v>41</v>
      </c>
      <c r="F35" s="212">
        <v>44436</v>
      </c>
      <c r="G35" s="213">
        <v>25</v>
      </c>
      <c r="H35" s="213">
        <v>9</v>
      </c>
      <c r="I35" s="213">
        <v>4</v>
      </c>
      <c r="J35" s="214">
        <v>38</v>
      </c>
      <c r="K35" s="159"/>
      <c r="L35" s="160"/>
      <c r="M35" s="159"/>
      <c r="N35" s="79"/>
    </row>
    <row r="36" spans="1:15" ht="15" thickBot="1" x14ac:dyDescent="0.35">
      <c r="A36" s="24" t="s">
        <v>50</v>
      </c>
      <c r="B36" s="25">
        <v>44367</v>
      </c>
      <c r="C36" s="21" t="s">
        <v>40</v>
      </c>
      <c r="D36" s="23" t="s">
        <v>41</v>
      </c>
      <c r="F36" s="212">
        <v>44437</v>
      </c>
      <c r="G36" s="213">
        <v>29</v>
      </c>
      <c r="H36" s="213">
        <v>11</v>
      </c>
      <c r="I36" s="213">
        <v>1</v>
      </c>
      <c r="J36" s="214">
        <v>41</v>
      </c>
      <c r="K36" s="159"/>
      <c r="L36" s="160"/>
      <c r="M36" s="159"/>
      <c r="N36" s="79"/>
    </row>
    <row r="37" spans="1:15" ht="15" thickBot="1" x14ac:dyDescent="0.35">
      <c r="A37" s="24" t="s">
        <v>50</v>
      </c>
      <c r="B37" s="25">
        <v>44368</v>
      </c>
      <c r="C37" s="21" t="s">
        <v>40</v>
      </c>
      <c r="D37" s="23" t="s">
        <v>41</v>
      </c>
      <c r="F37" s="221">
        <v>44438</v>
      </c>
      <c r="G37" s="222">
        <v>29</v>
      </c>
      <c r="H37" s="222">
        <v>1</v>
      </c>
      <c r="I37" s="222">
        <v>6</v>
      </c>
      <c r="J37" s="223">
        <v>36</v>
      </c>
      <c r="K37" s="215">
        <f>SUM(J35:J37)</f>
        <v>115</v>
      </c>
      <c r="L37" s="216">
        <v>44438</v>
      </c>
      <c r="M37" s="217" t="s">
        <v>41</v>
      </c>
      <c r="N37" s="79"/>
    </row>
    <row r="38" spans="1:15" ht="15" thickBot="1" x14ac:dyDescent="0.35">
      <c r="A38" s="23" t="s">
        <v>49</v>
      </c>
      <c r="B38" s="25">
        <v>44369</v>
      </c>
      <c r="C38" s="83">
        <v>51</v>
      </c>
      <c r="D38" s="23" t="s">
        <v>55</v>
      </c>
      <c r="F38" s="80" t="s">
        <v>43</v>
      </c>
      <c r="G38" s="228">
        <v>1479</v>
      </c>
      <c r="H38" s="229">
        <v>195</v>
      </c>
      <c r="I38" s="229">
        <v>114</v>
      </c>
      <c r="J38" s="229">
        <v>1788</v>
      </c>
      <c r="K38" s="159"/>
      <c r="L38" s="160"/>
      <c r="M38" s="159"/>
      <c r="N38" s="79"/>
    </row>
    <row r="39" spans="1:15" ht="15.6" thickTop="1" thickBot="1" x14ac:dyDescent="0.35">
      <c r="A39" s="24" t="s">
        <v>49</v>
      </c>
      <c r="B39" s="25">
        <v>44370</v>
      </c>
      <c r="C39" s="83">
        <v>112</v>
      </c>
      <c r="D39" s="23" t="s">
        <v>55</v>
      </c>
      <c r="F39" s="88">
        <v>44357</v>
      </c>
      <c r="G39" s="119">
        <v>25</v>
      </c>
      <c r="H39" s="119">
        <v>0</v>
      </c>
      <c r="I39" s="119">
        <v>0</v>
      </c>
      <c r="J39" s="120">
        <v>25</v>
      </c>
      <c r="N39" s="79"/>
    </row>
    <row r="40" spans="1:15" ht="15" thickBot="1" x14ac:dyDescent="0.35">
      <c r="A40" s="26" t="s">
        <v>49</v>
      </c>
      <c r="B40" s="25">
        <v>44371</v>
      </c>
      <c r="C40" s="83">
        <v>104</v>
      </c>
      <c r="D40" s="23" t="s">
        <v>43</v>
      </c>
      <c r="F40" s="89">
        <v>44358</v>
      </c>
      <c r="G40" s="121">
        <v>34</v>
      </c>
      <c r="H40" s="121">
        <v>0</v>
      </c>
      <c r="I40" s="121">
        <v>0</v>
      </c>
      <c r="J40" s="125">
        <v>34</v>
      </c>
      <c r="K40" s="112">
        <f>SUM(J39:J40)</f>
        <v>59</v>
      </c>
      <c r="L40" s="117">
        <v>44358</v>
      </c>
      <c r="M40" s="114" t="s">
        <v>43</v>
      </c>
      <c r="N40" s="79"/>
    </row>
    <row r="41" spans="1:15" ht="15" thickBot="1" x14ac:dyDescent="0.35">
      <c r="A41" s="24" t="s">
        <v>49</v>
      </c>
      <c r="B41" s="25">
        <v>44372</v>
      </c>
      <c r="C41" s="83">
        <v>117</v>
      </c>
      <c r="D41" s="23" t="s">
        <v>43</v>
      </c>
      <c r="F41" s="90">
        <v>44364</v>
      </c>
      <c r="G41" s="122">
        <v>56</v>
      </c>
      <c r="H41" s="122">
        <v>0</v>
      </c>
      <c r="I41" s="122">
        <v>0</v>
      </c>
      <c r="J41" s="123">
        <v>56</v>
      </c>
    </row>
    <row r="42" spans="1:15" ht="15" thickBot="1" x14ac:dyDescent="0.35">
      <c r="A42" s="24" t="s">
        <v>58</v>
      </c>
      <c r="B42" s="25">
        <v>44369</v>
      </c>
      <c r="C42" s="21" t="s">
        <v>40</v>
      </c>
      <c r="D42" s="23" t="s">
        <v>55</v>
      </c>
      <c r="F42" s="91">
        <v>44365</v>
      </c>
      <c r="G42" s="124">
        <v>57</v>
      </c>
      <c r="H42" s="124">
        <v>0</v>
      </c>
      <c r="I42" s="124">
        <v>0</v>
      </c>
      <c r="J42" s="126">
        <v>57</v>
      </c>
      <c r="K42" s="113">
        <f>SUM(J41:J42)</f>
        <v>113</v>
      </c>
      <c r="L42" s="118">
        <v>44365</v>
      </c>
      <c r="M42" s="130" t="s">
        <v>43</v>
      </c>
    </row>
    <row r="43" spans="1:15" ht="15" thickBot="1" x14ac:dyDescent="0.35">
      <c r="A43" s="24" t="s">
        <v>58</v>
      </c>
      <c r="B43" s="25">
        <v>44370</v>
      </c>
      <c r="C43" s="21" t="s">
        <v>40</v>
      </c>
      <c r="D43" s="23" t="s">
        <v>55</v>
      </c>
      <c r="F43" s="88">
        <v>44371</v>
      </c>
      <c r="G43" s="119">
        <v>104</v>
      </c>
      <c r="H43" s="119">
        <v>0</v>
      </c>
      <c r="I43" s="119">
        <v>0</v>
      </c>
      <c r="J43" s="120">
        <v>104</v>
      </c>
      <c r="K43" s="79"/>
      <c r="L43" s="82"/>
    </row>
    <row r="44" spans="1:15" ht="15" thickBot="1" x14ac:dyDescent="0.35">
      <c r="A44" s="24" t="s">
        <v>58</v>
      </c>
      <c r="B44" s="25">
        <v>44371</v>
      </c>
      <c r="C44" s="21" t="s">
        <v>40</v>
      </c>
      <c r="D44" s="23" t="s">
        <v>43</v>
      </c>
      <c r="F44" s="88">
        <v>44372</v>
      </c>
      <c r="G44" s="119">
        <v>117</v>
      </c>
      <c r="H44" s="119">
        <v>0</v>
      </c>
      <c r="I44" s="119">
        <v>0</v>
      </c>
      <c r="J44" s="120">
        <v>117</v>
      </c>
      <c r="K44" s="92">
        <f>SUM(J43:J44)</f>
        <v>221</v>
      </c>
      <c r="L44" s="117">
        <v>44372</v>
      </c>
      <c r="M44" s="114" t="s">
        <v>43</v>
      </c>
    </row>
    <row r="45" spans="1:15" ht="15" thickBot="1" x14ac:dyDescent="0.35">
      <c r="A45" s="24" t="s">
        <v>58</v>
      </c>
      <c r="B45" s="25">
        <v>44372</v>
      </c>
      <c r="C45" s="21" t="s">
        <v>40</v>
      </c>
      <c r="D45" s="23" t="s">
        <v>43</v>
      </c>
      <c r="F45" s="128">
        <v>44378</v>
      </c>
      <c r="G45" s="131">
        <v>82</v>
      </c>
      <c r="H45" s="131">
        <v>0</v>
      </c>
      <c r="I45" s="131">
        <v>0</v>
      </c>
      <c r="J45" s="132">
        <v>82</v>
      </c>
      <c r="K45" s="79"/>
      <c r="L45" s="82"/>
    </row>
    <row r="46" spans="1:15" ht="15" thickBot="1" x14ac:dyDescent="0.35">
      <c r="A46" s="24" t="s">
        <v>50</v>
      </c>
      <c r="B46" s="25">
        <v>44369</v>
      </c>
      <c r="C46" s="21" t="s">
        <v>40</v>
      </c>
      <c r="D46" s="23" t="s">
        <v>55</v>
      </c>
      <c r="F46" s="91">
        <v>44379</v>
      </c>
      <c r="G46" s="124">
        <v>71</v>
      </c>
      <c r="H46" s="124">
        <v>5</v>
      </c>
      <c r="I46" s="124">
        <v>0</v>
      </c>
      <c r="J46" s="126">
        <v>76</v>
      </c>
      <c r="K46" s="113">
        <f>SUM(J45:J46)</f>
        <v>158</v>
      </c>
      <c r="L46" s="118">
        <v>44379</v>
      </c>
      <c r="M46" s="115" t="s">
        <v>43</v>
      </c>
    </row>
    <row r="47" spans="1:15" x14ac:dyDescent="0.3">
      <c r="A47" s="24" t="s">
        <v>50</v>
      </c>
      <c r="B47" s="25">
        <v>44370</v>
      </c>
      <c r="C47" s="21" t="s">
        <v>40</v>
      </c>
      <c r="D47" s="23" t="s">
        <v>55</v>
      </c>
      <c r="F47" s="88">
        <v>44380</v>
      </c>
      <c r="G47" s="119">
        <v>68</v>
      </c>
      <c r="H47" s="119">
        <v>0</v>
      </c>
      <c r="I47" s="119">
        <v>0</v>
      </c>
      <c r="J47" s="120">
        <v>68</v>
      </c>
      <c r="K47" s="79"/>
      <c r="L47" s="82"/>
    </row>
    <row r="48" spans="1:15" ht="15" thickBot="1" x14ac:dyDescent="0.35">
      <c r="A48" s="24" t="s">
        <v>50</v>
      </c>
      <c r="B48" s="25">
        <v>44371</v>
      </c>
      <c r="C48" s="21" t="s">
        <v>40</v>
      </c>
      <c r="D48" s="23" t="s">
        <v>43</v>
      </c>
      <c r="F48" s="88">
        <v>44381</v>
      </c>
      <c r="G48" s="119">
        <v>73</v>
      </c>
      <c r="H48" s="119">
        <v>8</v>
      </c>
      <c r="I48" s="119">
        <v>0</v>
      </c>
      <c r="J48" s="120">
        <v>81</v>
      </c>
      <c r="K48" s="79"/>
      <c r="L48" s="82"/>
      <c r="O48"/>
    </row>
    <row r="49" spans="1:15" ht="15" thickBot="1" x14ac:dyDescent="0.35">
      <c r="A49" s="24" t="s">
        <v>50</v>
      </c>
      <c r="B49" s="25">
        <v>44372</v>
      </c>
      <c r="C49" s="21" t="s">
        <v>40</v>
      </c>
      <c r="D49" s="23" t="s">
        <v>43</v>
      </c>
      <c r="F49" s="89">
        <v>44382</v>
      </c>
      <c r="G49" s="121">
        <v>77</v>
      </c>
      <c r="H49" s="121">
        <v>1</v>
      </c>
      <c r="I49" s="121">
        <v>0</v>
      </c>
      <c r="J49" s="125">
        <v>78</v>
      </c>
      <c r="K49" s="112">
        <f>SUM(J47:J49)</f>
        <v>227</v>
      </c>
      <c r="L49" s="117">
        <v>44382</v>
      </c>
      <c r="M49" s="129" t="s">
        <v>43</v>
      </c>
    </row>
    <row r="50" spans="1:15" ht="15" thickBot="1" x14ac:dyDescent="0.35">
      <c r="A50" s="23" t="s">
        <v>49</v>
      </c>
      <c r="B50" s="62">
        <v>44373</v>
      </c>
      <c r="C50" s="21">
        <v>115</v>
      </c>
      <c r="D50" s="23" t="s">
        <v>41</v>
      </c>
      <c r="F50" s="90">
        <v>44390</v>
      </c>
      <c r="G50" s="122">
        <v>98</v>
      </c>
      <c r="H50" s="122">
        <v>11</v>
      </c>
      <c r="I50" s="122">
        <v>9</v>
      </c>
      <c r="J50" s="123">
        <v>118</v>
      </c>
      <c r="K50" s="79"/>
      <c r="L50" s="82"/>
    </row>
    <row r="51" spans="1:15" ht="15" thickBot="1" x14ac:dyDescent="0.35">
      <c r="A51" s="24" t="s">
        <v>49</v>
      </c>
      <c r="B51" s="62">
        <v>44374</v>
      </c>
      <c r="C51">
        <v>83</v>
      </c>
      <c r="D51" s="23" t="s">
        <v>41</v>
      </c>
      <c r="F51" s="91">
        <v>44391</v>
      </c>
      <c r="G51" s="124">
        <v>35</v>
      </c>
      <c r="H51" s="124">
        <v>6</v>
      </c>
      <c r="I51" s="124">
        <v>8</v>
      </c>
      <c r="J51" s="126">
        <v>49</v>
      </c>
      <c r="K51" s="113">
        <f>SUM(J50:J51)</f>
        <v>167</v>
      </c>
      <c r="L51" s="118">
        <v>44391</v>
      </c>
      <c r="M51" s="115" t="s">
        <v>43</v>
      </c>
    </row>
    <row r="52" spans="1:15" x14ac:dyDescent="0.3">
      <c r="A52" s="26" t="s">
        <v>49</v>
      </c>
      <c r="B52" s="62">
        <v>44375</v>
      </c>
      <c r="C52">
        <v>85</v>
      </c>
      <c r="D52" s="23" t="s">
        <v>41</v>
      </c>
      <c r="F52" s="88">
        <v>44394</v>
      </c>
      <c r="G52" s="119">
        <v>37</v>
      </c>
      <c r="H52" s="119">
        <v>19</v>
      </c>
      <c r="I52" s="119">
        <v>14</v>
      </c>
      <c r="J52" s="120">
        <v>70</v>
      </c>
      <c r="K52" s="79"/>
      <c r="L52" s="82"/>
    </row>
    <row r="53" spans="1:15" ht="15" thickBot="1" x14ac:dyDescent="0.35">
      <c r="A53" s="24" t="s">
        <v>49</v>
      </c>
      <c r="B53" s="62">
        <v>44376</v>
      </c>
      <c r="C53">
        <v>90</v>
      </c>
      <c r="D53" s="23" t="s">
        <v>55</v>
      </c>
      <c r="F53" s="88">
        <v>44395</v>
      </c>
      <c r="G53" s="119">
        <v>64</v>
      </c>
      <c r="H53" s="119">
        <v>15</v>
      </c>
      <c r="I53" s="119">
        <v>7</v>
      </c>
      <c r="J53" s="120">
        <v>86</v>
      </c>
      <c r="K53" s="79"/>
      <c r="L53" s="82"/>
    </row>
    <row r="54" spans="1:15" ht="15" thickBot="1" x14ac:dyDescent="0.35">
      <c r="A54" s="23" t="s">
        <v>49</v>
      </c>
      <c r="B54" s="62">
        <v>44377</v>
      </c>
      <c r="C54">
        <v>110</v>
      </c>
      <c r="D54" s="23" t="s">
        <v>55</v>
      </c>
      <c r="F54" s="88">
        <v>44396</v>
      </c>
      <c r="G54" s="119">
        <v>55</v>
      </c>
      <c r="H54" s="119">
        <v>21</v>
      </c>
      <c r="I54" s="119">
        <v>7</v>
      </c>
      <c r="J54" s="120">
        <v>83</v>
      </c>
      <c r="K54" s="112">
        <f>SUM(J52:J54)</f>
        <v>239</v>
      </c>
      <c r="L54" s="117">
        <v>44396</v>
      </c>
      <c r="M54" s="129" t="s">
        <v>43</v>
      </c>
    </row>
    <row r="55" spans="1:15" x14ac:dyDescent="0.3">
      <c r="A55" s="24" t="s">
        <v>49</v>
      </c>
      <c r="B55" s="62">
        <v>44378</v>
      </c>
      <c r="C55">
        <v>82</v>
      </c>
      <c r="D55" s="23" t="s">
        <v>43</v>
      </c>
      <c r="F55" s="128">
        <v>44401</v>
      </c>
      <c r="G55" s="131">
        <v>61</v>
      </c>
      <c r="H55" s="131">
        <v>4</v>
      </c>
      <c r="I55" s="131">
        <v>3</v>
      </c>
      <c r="J55" s="132">
        <v>68</v>
      </c>
      <c r="K55" s="79"/>
      <c r="L55" s="82"/>
      <c r="O55"/>
    </row>
    <row r="56" spans="1:15" ht="15" thickBot="1" x14ac:dyDescent="0.35">
      <c r="A56" s="26" t="s">
        <v>49</v>
      </c>
      <c r="B56" s="62">
        <v>44379</v>
      </c>
      <c r="C56">
        <v>71</v>
      </c>
      <c r="D56" s="23" t="s">
        <v>43</v>
      </c>
      <c r="F56" s="90">
        <v>44402</v>
      </c>
      <c r="G56" s="122">
        <v>78</v>
      </c>
      <c r="H56" s="122">
        <v>10</v>
      </c>
      <c r="I56" s="122">
        <v>4</v>
      </c>
      <c r="J56" s="123">
        <v>92</v>
      </c>
      <c r="K56" s="79"/>
      <c r="L56" s="82"/>
    </row>
    <row r="57" spans="1:15" ht="15" thickBot="1" x14ac:dyDescent="0.35">
      <c r="A57" s="24" t="s">
        <v>58</v>
      </c>
      <c r="B57" s="62">
        <v>44373</v>
      </c>
      <c r="C57" s="21" t="s">
        <v>40</v>
      </c>
      <c r="D57" s="23" t="s">
        <v>41</v>
      </c>
      <c r="F57" s="90">
        <v>44403</v>
      </c>
      <c r="G57" s="122">
        <v>79</v>
      </c>
      <c r="H57" s="122">
        <v>16</v>
      </c>
      <c r="I57" s="122">
        <v>1</v>
      </c>
      <c r="J57" s="123">
        <v>96</v>
      </c>
      <c r="K57" s="113">
        <f>SUM(J55:J57)</f>
        <v>256</v>
      </c>
      <c r="L57" s="118">
        <v>44403</v>
      </c>
      <c r="M57" s="115" t="s">
        <v>43</v>
      </c>
    </row>
    <row r="58" spans="1:15" ht="15" thickBot="1" x14ac:dyDescent="0.35">
      <c r="A58" s="24" t="s">
        <v>58</v>
      </c>
      <c r="B58" s="62">
        <v>44374</v>
      </c>
      <c r="C58" s="21" t="s">
        <v>40</v>
      </c>
      <c r="D58" s="23" t="s">
        <v>41</v>
      </c>
      <c r="F58" s="151">
        <v>44413</v>
      </c>
      <c r="G58" s="152">
        <v>49</v>
      </c>
      <c r="H58" s="152">
        <v>17</v>
      </c>
      <c r="I58" s="152">
        <v>18</v>
      </c>
      <c r="J58" s="153">
        <v>84</v>
      </c>
      <c r="K58" s="79"/>
      <c r="L58" s="82"/>
    </row>
    <row r="59" spans="1:15" ht="15" thickBot="1" x14ac:dyDescent="0.35">
      <c r="A59" s="24" t="s">
        <v>58</v>
      </c>
      <c r="B59" s="62">
        <v>44375</v>
      </c>
      <c r="C59" s="21" t="s">
        <v>40</v>
      </c>
      <c r="D59" s="23" t="s">
        <v>41</v>
      </c>
      <c r="F59" s="88">
        <v>44414</v>
      </c>
      <c r="G59" s="119">
        <v>39</v>
      </c>
      <c r="H59" s="119">
        <v>13</v>
      </c>
      <c r="I59" s="119">
        <v>7</v>
      </c>
      <c r="J59" s="120">
        <v>59</v>
      </c>
      <c r="K59" s="112">
        <f>SUM(J58:J59)</f>
        <v>143</v>
      </c>
      <c r="L59" s="117">
        <v>44414</v>
      </c>
      <c r="M59" s="129" t="s">
        <v>43</v>
      </c>
    </row>
    <row r="60" spans="1:15" ht="15" thickBot="1" x14ac:dyDescent="0.35">
      <c r="A60" s="24" t="s">
        <v>58</v>
      </c>
      <c r="B60" s="62">
        <v>44376</v>
      </c>
      <c r="C60" s="21" t="s">
        <v>40</v>
      </c>
      <c r="D60" s="23" t="s">
        <v>55</v>
      </c>
      <c r="F60" s="128">
        <v>44425</v>
      </c>
      <c r="G60" s="131"/>
      <c r="H60" s="131">
        <v>21</v>
      </c>
      <c r="I60" s="131">
        <v>7</v>
      </c>
      <c r="J60" s="132">
        <v>28</v>
      </c>
      <c r="K60" s="79"/>
      <c r="L60" s="82"/>
    </row>
    <row r="61" spans="1:15" ht="15" thickBot="1" x14ac:dyDescent="0.35">
      <c r="A61" s="24" t="s">
        <v>58</v>
      </c>
      <c r="B61" s="62">
        <v>44377</v>
      </c>
      <c r="C61" s="21" t="s">
        <v>40</v>
      </c>
      <c r="D61" s="23" t="s">
        <v>55</v>
      </c>
      <c r="F61" s="90">
        <v>44426</v>
      </c>
      <c r="G61" s="122"/>
      <c r="H61" s="122">
        <v>13</v>
      </c>
      <c r="I61" s="122">
        <v>11</v>
      </c>
      <c r="J61" s="123">
        <v>24</v>
      </c>
      <c r="K61" s="113">
        <f>SUM(J60:J61)</f>
        <v>52</v>
      </c>
      <c r="L61" s="118">
        <v>44426</v>
      </c>
      <c r="M61" s="115" t="s">
        <v>43</v>
      </c>
    </row>
    <row r="62" spans="1:15" ht="15" thickBot="1" x14ac:dyDescent="0.35">
      <c r="A62" s="24" t="s">
        <v>58</v>
      </c>
      <c r="B62" s="62">
        <v>44378</v>
      </c>
      <c r="C62" s="21" t="s">
        <v>40</v>
      </c>
      <c r="D62" s="23" t="s">
        <v>43</v>
      </c>
      <c r="F62" s="218">
        <v>44434</v>
      </c>
      <c r="G62" s="219">
        <v>25</v>
      </c>
      <c r="H62" s="219">
        <v>4</v>
      </c>
      <c r="I62" s="219">
        <v>6</v>
      </c>
      <c r="J62" s="220">
        <v>35</v>
      </c>
      <c r="K62" s="79"/>
      <c r="L62" s="82"/>
    </row>
    <row r="63" spans="1:15" ht="15" thickBot="1" x14ac:dyDescent="0.35">
      <c r="A63" s="24" t="s">
        <v>58</v>
      </c>
      <c r="B63" s="62">
        <v>44379</v>
      </c>
      <c r="C63" s="21" t="s">
        <v>40</v>
      </c>
      <c r="D63" s="23" t="s">
        <v>43</v>
      </c>
      <c r="F63" s="212">
        <v>44435</v>
      </c>
      <c r="G63" s="213">
        <v>48</v>
      </c>
      <c r="H63" s="213">
        <v>5</v>
      </c>
      <c r="I63" s="213">
        <v>1</v>
      </c>
      <c r="J63" s="214">
        <v>54</v>
      </c>
      <c r="K63" s="112">
        <f>SUM(J62:J63)</f>
        <v>89</v>
      </c>
      <c r="L63" s="117">
        <v>44435</v>
      </c>
      <c r="M63" s="129" t="s">
        <v>104</v>
      </c>
    </row>
    <row r="64" spans="1:15" ht="15" thickBot="1" x14ac:dyDescent="0.35">
      <c r="A64" s="24" t="s">
        <v>50</v>
      </c>
      <c r="B64" s="62">
        <v>44373</v>
      </c>
      <c r="C64" s="21" t="s">
        <v>40</v>
      </c>
      <c r="D64" s="23" t="s">
        <v>41</v>
      </c>
      <c r="F64" s="224">
        <v>44439</v>
      </c>
      <c r="G64" s="131">
        <v>38</v>
      </c>
      <c r="H64" s="131">
        <v>3</v>
      </c>
      <c r="I64" s="131">
        <v>2</v>
      </c>
      <c r="J64" s="132">
        <v>43</v>
      </c>
      <c r="K64" s="79"/>
      <c r="L64" s="82"/>
      <c r="N64" s="79"/>
    </row>
    <row r="65" spans="1:15" ht="15" thickBot="1" x14ac:dyDescent="0.35">
      <c r="A65" s="24" t="s">
        <v>50</v>
      </c>
      <c r="B65" s="62">
        <v>44374</v>
      </c>
      <c r="C65" s="21" t="s">
        <v>40</v>
      </c>
      <c r="D65" s="23" t="s">
        <v>41</v>
      </c>
      <c r="F65" s="230">
        <v>44440</v>
      </c>
      <c r="G65" s="122">
        <v>9</v>
      </c>
      <c r="H65" s="122">
        <v>3</v>
      </c>
      <c r="I65" s="122">
        <v>9</v>
      </c>
      <c r="J65" s="123">
        <v>21</v>
      </c>
      <c r="K65" s="113">
        <f>SUM(J64:J65)</f>
        <v>64</v>
      </c>
      <c r="L65" s="118">
        <v>44440</v>
      </c>
      <c r="M65" s="115" t="s">
        <v>43</v>
      </c>
      <c r="N65" s="79"/>
    </row>
    <row r="66" spans="1:15" ht="15" thickBot="1" x14ac:dyDescent="0.35">
      <c r="A66" s="24" t="s">
        <v>50</v>
      </c>
      <c r="B66" s="62">
        <v>44375</v>
      </c>
      <c r="C66" s="21" t="s">
        <v>40</v>
      </c>
      <c r="D66" s="23" t="s">
        <v>41</v>
      </c>
      <c r="F66" s="80" t="s">
        <v>55</v>
      </c>
      <c r="G66" s="94">
        <v>1417</v>
      </c>
      <c r="H66" s="95">
        <v>279</v>
      </c>
      <c r="I66" s="95">
        <v>208</v>
      </c>
      <c r="J66" s="95">
        <v>1904</v>
      </c>
      <c r="K66" s="79"/>
      <c r="L66" s="82"/>
      <c r="N66" s="79"/>
    </row>
    <row r="67" spans="1:15" ht="15.6" thickTop="1" thickBot="1" x14ac:dyDescent="0.35">
      <c r="A67" s="24" t="s">
        <v>50</v>
      </c>
      <c r="B67" s="62">
        <v>44376</v>
      </c>
      <c r="C67" s="21" t="s">
        <v>40</v>
      </c>
      <c r="D67" s="23" t="s">
        <v>55</v>
      </c>
      <c r="F67" s="88">
        <v>44362</v>
      </c>
      <c r="G67" s="119">
        <v>70</v>
      </c>
      <c r="H67" s="119">
        <v>0</v>
      </c>
      <c r="I67" s="119">
        <v>0</v>
      </c>
      <c r="J67" s="120">
        <v>70</v>
      </c>
      <c r="N67" s="79"/>
    </row>
    <row r="68" spans="1:15" ht="15" thickBot="1" x14ac:dyDescent="0.35">
      <c r="A68" s="24" t="s">
        <v>50</v>
      </c>
      <c r="B68" s="62">
        <v>44377</v>
      </c>
      <c r="C68" s="21" t="s">
        <v>40</v>
      </c>
      <c r="D68" s="23" t="s">
        <v>55</v>
      </c>
      <c r="F68" s="89">
        <v>44363</v>
      </c>
      <c r="G68" s="121">
        <v>56</v>
      </c>
      <c r="H68" s="121">
        <v>0</v>
      </c>
      <c r="I68" s="121">
        <v>0</v>
      </c>
      <c r="J68" s="125">
        <v>56</v>
      </c>
      <c r="K68" s="112">
        <f>SUM(J67:J68)</f>
        <v>126</v>
      </c>
      <c r="L68" s="117">
        <v>44363</v>
      </c>
      <c r="M68" s="114" t="s">
        <v>55</v>
      </c>
      <c r="N68" s="79"/>
    </row>
    <row r="69" spans="1:15" ht="15" thickBot="1" x14ac:dyDescent="0.35">
      <c r="A69" s="24" t="s">
        <v>50</v>
      </c>
      <c r="B69" s="62">
        <v>44378</v>
      </c>
      <c r="C69" s="21" t="s">
        <v>40</v>
      </c>
      <c r="D69" s="23" t="s">
        <v>43</v>
      </c>
      <c r="F69" s="90">
        <v>44369</v>
      </c>
      <c r="G69" s="122">
        <v>51</v>
      </c>
      <c r="H69" s="122">
        <v>0</v>
      </c>
      <c r="I69" s="122">
        <v>0</v>
      </c>
      <c r="J69" s="123">
        <v>51</v>
      </c>
      <c r="O69"/>
    </row>
    <row r="70" spans="1:15" ht="15" thickBot="1" x14ac:dyDescent="0.35">
      <c r="A70" s="24" t="s">
        <v>50</v>
      </c>
      <c r="B70" s="62">
        <v>44379</v>
      </c>
      <c r="C70">
        <v>5</v>
      </c>
      <c r="D70" s="23" t="s">
        <v>43</v>
      </c>
      <c r="F70" s="91">
        <v>44370</v>
      </c>
      <c r="G70" s="124">
        <v>112</v>
      </c>
      <c r="H70" s="124">
        <v>0</v>
      </c>
      <c r="I70" s="124">
        <v>0</v>
      </c>
      <c r="J70" s="126">
        <v>112</v>
      </c>
      <c r="K70" s="113">
        <f>SUM(J69:J70)</f>
        <v>163</v>
      </c>
      <c r="L70" s="118">
        <v>44370</v>
      </c>
      <c r="M70" s="130" t="s">
        <v>55</v>
      </c>
      <c r="O70"/>
    </row>
    <row r="71" spans="1:15" ht="15" thickBot="1" x14ac:dyDescent="0.35">
      <c r="A71" s="24" t="s">
        <v>49</v>
      </c>
      <c r="B71" s="62">
        <v>44380</v>
      </c>
      <c r="C71">
        <v>68</v>
      </c>
      <c r="D71" s="23" t="s">
        <v>43</v>
      </c>
      <c r="F71" s="88">
        <v>44376</v>
      </c>
      <c r="G71" s="119">
        <v>90</v>
      </c>
      <c r="H71" s="119">
        <v>0</v>
      </c>
      <c r="I71" s="119">
        <v>0</v>
      </c>
      <c r="J71" s="120">
        <v>90</v>
      </c>
      <c r="N71" s="79"/>
    </row>
    <row r="72" spans="1:15" ht="15" thickBot="1" x14ac:dyDescent="0.35">
      <c r="A72" s="24" t="s">
        <v>49</v>
      </c>
      <c r="B72" s="62">
        <v>44381</v>
      </c>
      <c r="C72" s="73">
        <v>73</v>
      </c>
      <c r="D72" s="23" t="s">
        <v>43</v>
      </c>
      <c r="F72" s="89">
        <v>44377</v>
      </c>
      <c r="G72" s="121">
        <v>110</v>
      </c>
      <c r="H72" s="121">
        <v>0</v>
      </c>
      <c r="I72" s="121">
        <v>0</v>
      </c>
      <c r="J72" s="125">
        <v>110</v>
      </c>
      <c r="K72" s="112">
        <f>SUM(J71:J72)</f>
        <v>200</v>
      </c>
      <c r="L72" s="117">
        <v>44377</v>
      </c>
      <c r="M72" s="114" t="s">
        <v>55</v>
      </c>
    </row>
    <row r="73" spans="1:15" ht="15" thickBot="1" x14ac:dyDescent="0.35">
      <c r="A73" s="24" t="s">
        <v>49</v>
      </c>
      <c r="B73" s="62">
        <v>44382</v>
      </c>
      <c r="C73" s="73">
        <v>77</v>
      </c>
      <c r="D73" s="23" t="s">
        <v>43</v>
      </c>
      <c r="F73" s="90">
        <v>44383</v>
      </c>
      <c r="G73" s="122">
        <v>82</v>
      </c>
      <c r="H73" s="122">
        <v>12</v>
      </c>
      <c r="I73" s="122">
        <v>0</v>
      </c>
      <c r="J73" s="123">
        <v>94</v>
      </c>
      <c r="K73" s="79"/>
      <c r="L73" s="82"/>
    </row>
    <row r="74" spans="1:15" ht="15" thickBot="1" x14ac:dyDescent="0.35">
      <c r="A74" s="24" t="s">
        <v>49</v>
      </c>
      <c r="B74" s="62">
        <v>44383</v>
      </c>
      <c r="C74" s="73">
        <v>82</v>
      </c>
      <c r="D74" s="23" t="s">
        <v>55</v>
      </c>
      <c r="F74" s="90">
        <v>44384</v>
      </c>
      <c r="G74" s="122">
        <v>80</v>
      </c>
      <c r="H74" s="122">
        <v>15</v>
      </c>
      <c r="I74" s="122">
        <v>4</v>
      </c>
      <c r="J74" s="123">
        <v>99</v>
      </c>
      <c r="K74" s="113">
        <f>SUM(J73:J74)</f>
        <v>193</v>
      </c>
      <c r="L74" s="118">
        <v>44384</v>
      </c>
      <c r="M74" s="130" t="s">
        <v>55</v>
      </c>
    </row>
    <row r="75" spans="1:15" x14ac:dyDescent="0.3">
      <c r="A75" s="24" t="s">
        <v>49</v>
      </c>
      <c r="B75" s="62">
        <v>44384</v>
      </c>
      <c r="C75" s="73">
        <v>80</v>
      </c>
      <c r="D75" s="23" t="s">
        <v>55</v>
      </c>
      <c r="F75" s="151">
        <v>44387</v>
      </c>
      <c r="G75" s="152">
        <v>47</v>
      </c>
      <c r="H75" s="152">
        <v>6</v>
      </c>
      <c r="I75" s="152">
        <v>1</v>
      </c>
      <c r="J75" s="153">
        <v>54</v>
      </c>
      <c r="K75" s="79"/>
      <c r="L75" s="82"/>
    </row>
    <row r="76" spans="1:15" ht="15" thickBot="1" x14ac:dyDescent="0.35">
      <c r="A76" s="24" t="s">
        <v>49</v>
      </c>
      <c r="B76" s="62">
        <v>44385</v>
      </c>
      <c r="C76" s="73">
        <v>50</v>
      </c>
      <c r="D76" s="23" t="s">
        <v>41</v>
      </c>
      <c r="F76" s="88">
        <v>44388</v>
      </c>
      <c r="G76" s="119">
        <v>33</v>
      </c>
      <c r="H76" s="119">
        <v>5</v>
      </c>
      <c r="I76" s="119">
        <v>2</v>
      </c>
      <c r="J76" s="120">
        <v>40</v>
      </c>
      <c r="K76" s="79"/>
      <c r="L76" s="82"/>
    </row>
    <row r="77" spans="1:15" ht="15" thickBot="1" x14ac:dyDescent="0.35">
      <c r="A77" s="24" t="s">
        <v>49</v>
      </c>
      <c r="B77" s="62">
        <v>44386</v>
      </c>
      <c r="C77" s="73">
        <v>28</v>
      </c>
      <c r="D77" s="23" t="s">
        <v>41</v>
      </c>
      <c r="F77" s="88">
        <v>44389</v>
      </c>
      <c r="G77" s="119">
        <v>70</v>
      </c>
      <c r="H77" s="119">
        <v>16</v>
      </c>
      <c r="I77" s="119">
        <v>48</v>
      </c>
      <c r="J77" s="120">
        <v>134</v>
      </c>
      <c r="K77" s="112">
        <f>SUM(J75:J77)</f>
        <v>228</v>
      </c>
      <c r="L77" s="169">
        <v>44389</v>
      </c>
      <c r="M77" s="129" t="s">
        <v>55</v>
      </c>
    </row>
    <row r="78" spans="1:15" ht="15" thickBot="1" x14ac:dyDescent="0.35">
      <c r="A78" s="24" t="s">
        <v>49</v>
      </c>
      <c r="B78" s="62">
        <v>44387</v>
      </c>
      <c r="C78" s="73">
        <v>47</v>
      </c>
      <c r="D78" s="23" t="s">
        <v>55</v>
      </c>
      <c r="F78" s="128">
        <v>44397</v>
      </c>
      <c r="G78" s="131">
        <v>50</v>
      </c>
      <c r="H78" s="131">
        <v>18</v>
      </c>
      <c r="I78" s="131">
        <v>7</v>
      </c>
      <c r="J78" s="132">
        <v>75</v>
      </c>
      <c r="K78" s="79"/>
      <c r="L78" s="82"/>
    </row>
    <row r="79" spans="1:15" ht="15" thickBot="1" x14ac:dyDescent="0.35">
      <c r="A79" s="24" t="s">
        <v>49</v>
      </c>
      <c r="B79" s="62">
        <v>44388</v>
      </c>
      <c r="C79" s="73">
        <v>33</v>
      </c>
      <c r="D79" s="23" t="s">
        <v>55</v>
      </c>
      <c r="F79" s="90">
        <v>44398</v>
      </c>
      <c r="G79" s="122">
        <v>81</v>
      </c>
      <c r="H79" s="122">
        <v>23</v>
      </c>
      <c r="I79" s="122">
        <v>5</v>
      </c>
      <c r="J79" s="123">
        <v>109</v>
      </c>
      <c r="K79" s="113">
        <f>SUM(J78:J79)</f>
        <v>184</v>
      </c>
      <c r="L79" s="118">
        <v>44398</v>
      </c>
      <c r="M79" s="130" t="s">
        <v>55</v>
      </c>
    </row>
    <row r="80" spans="1:15" ht="15" thickBot="1" x14ac:dyDescent="0.35">
      <c r="A80" s="24" t="s">
        <v>49</v>
      </c>
      <c r="B80" s="62">
        <v>44389</v>
      </c>
      <c r="C80" s="73">
        <v>70</v>
      </c>
      <c r="D80" s="23" t="s">
        <v>55</v>
      </c>
      <c r="F80" s="151">
        <v>44404</v>
      </c>
      <c r="G80" s="152">
        <v>76</v>
      </c>
      <c r="H80" s="152">
        <v>3</v>
      </c>
      <c r="I80" s="152">
        <v>13</v>
      </c>
      <c r="J80" s="153">
        <v>92</v>
      </c>
      <c r="O80"/>
    </row>
    <row r="81" spans="1:15" ht="15" thickBot="1" x14ac:dyDescent="0.35">
      <c r="A81" s="24" t="s">
        <v>58</v>
      </c>
      <c r="B81" s="62">
        <v>44380</v>
      </c>
      <c r="C81" s="73">
        <v>0</v>
      </c>
      <c r="D81" s="23" t="s">
        <v>43</v>
      </c>
      <c r="F81" s="88">
        <v>44405</v>
      </c>
      <c r="G81" s="119">
        <v>64</v>
      </c>
      <c r="H81" s="119">
        <v>12</v>
      </c>
      <c r="I81" s="119">
        <v>11</v>
      </c>
      <c r="J81" s="120">
        <v>87</v>
      </c>
      <c r="K81" s="112">
        <f>SUM(J80:J81)</f>
        <v>179</v>
      </c>
      <c r="L81" s="117">
        <v>44405</v>
      </c>
      <c r="M81" s="114" t="s">
        <v>55</v>
      </c>
    </row>
    <row r="82" spans="1:15" ht="15" thickBot="1" x14ac:dyDescent="0.35">
      <c r="A82" s="24" t="s">
        <v>58</v>
      </c>
      <c r="B82" s="62">
        <v>44381</v>
      </c>
      <c r="C82" s="73">
        <v>0</v>
      </c>
      <c r="D82" s="23" t="s">
        <v>43</v>
      </c>
      <c r="F82" s="128">
        <v>44411</v>
      </c>
      <c r="G82" s="131">
        <v>51</v>
      </c>
      <c r="H82" s="131">
        <v>24</v>
      </c>
      <c r="I82" s="131">
        <v>11</v>
      </c>
      <c r="J82" s="132">
        <v>86</v>
      </c>
      <c r="K82" s="79" t="s">
        <v>103</v>
      </c>
      <c r="L82" s="82"/>
    </row>
    <row r="83" spans="1:15" ht="15" thickBot="1" x14ac:dyDescent="0.35">
      <c r="A83" s="24" t="s">
        <v>58</v>
      </c>
      <c r="B83" s="62">
        <v>44382</v>
      </c>
      <c r="C83" s="73">
        <v>0</v>
      </c>
      <c r="D83" s="23" t="s">
        <v>43</v>
      </c>
      <c r="F83" s="90">
        <v>44412</v>
      </c>
      <c r="G83" s="122">
        <v>76</v>
      </c>
      <c r="H83" s="122">
        <v>9</v>
      </c>
      <c r="I83" s="122">
        <v>4</v>
      </c>
      <c r="J83" s="123">
        <v>89</v>
      </c>
      <c r="K83" s="113">
        <f>SUM(J82:J83)</f>
        <v>175</v>
      </c>
      <c r="L83" s="118">
        <v>44412</v>
      </c>
      <c r="M83" s="130" t="s">
        <v>55</v>
      </c>
    </row>
    <row r="84" spans="1:15" ht="15" thickBot="1" x14ac:dyDescent="0.35">
      <c r="A84" s="24" t="s">
        <v>58</v>
      </c>
      <c r="B84" s="62">
        <v>44383</v>
      </c>
      <c r="C84" s="73">
        <v>0</v>
      </c>
      <c r="D84" s="23" t="s">
        <v>55</v>
      </c>
      <c r="F84" s="151">
        <v>44418</v>
      </c>
      <c r="G84" s="152">
        <v>42</v>
      </c>
      <c r="H84" s="152">
        <v>7</v>
      </c>
      <c r="I84" s="152">
        <v>6</v>
      </c>
      <c r="J84" s="153">
        <v>55</v>
      </c>
      <c r="K84" s="79"/>
      <c r="L84" s="82"/>
    </row>
    <row r="85" spans="1:15" ht="15" thickBot="1" x14ac:dyDescent="0.35">
      <c r="A85" s="24" t="s">
        <v>58</v>
      </c>
      <c r="B85" s="62">
        <v>44384</v>
      </c>
      <c r="C85" s="73">
        <v>4</v>
      </c>
      <c r="D85" s="23" t="s">
        <v>55</v>
      </c>
      <c r="F85" s="88">
        <v>44419</v>
      </c>
      <c r="G85" s="119">
        <v>40</v>
      </c>
      <c r="H85" s="119">
        <v>4</v>
      </c>
      <c r="I85" s="119">
        <v>11</v>
      </c>
      <c r="J85" s="120">
        <v>55</v>
      </c>
      <c r="K85" s="112">
        <f>SUM(J84:J85)</f>
        <v>110</v>
      </c>
      <c r="L85" s="117">
        <v>44419</v>
      </c>
      <c r="M85" s="114" t="s">
        <v>55</v>
      </c>
    </row>
    <row r="86" spans="1:15" ht="15" thickBot="1" x14ac:dyDescent="0.35">
      <c r="A86" s="24" t="s">
        <v>58</v>
      </c>
      <c r="B86" s="62">
        <v>44385</v>
      </c>
      <c r="C86" s="73">
        <v>9</v>
      </c>
      <c r="D86" s="23" t="s">
        <v>41</v>
      </c>
      <c r="F86" s="224">
        <v>44432</v>
      </c>
      <c r="G86" s="131">
        <v>17</v>
      </c>
      <c r="H86" s="131">
        <v>12</v>
      </c>
      <c r="I86" s="131">
        <v>9</v>
      </c>
      <c r="J86" s="132">
        <v>38</v>
      </c>
      <c r="K86" s="1"/>
      <c r="L86"/>
    </row>
    <row r="87" spans="1:15" ht="15" thickBot="1" x14ac:dyDescent="0.35">
      <c r="A87" s="24" t="s">
        <v>58</v>
      </c>
      <c r="B87" s="62">
        <v>44386</v>
      </c>
      <c r="C87" s="73">
        <v>6</v>
      </c>
      <c r="D87" s="23" t="s">
        <v>41</v>
      </c>
      <c r="F87" s="231">
        <v>44433</v>
      </c>
      <c r="G87" s="124">
        <v>26</v>
      </c>
      <c r="H87" s="124">
        <v>24</v>
      </c>
      <c r="I87" s="124">
        <v>7</v>
      </c>
      <c r="J87" s="126">
        <v>57</v>
      </c>
      <c r="K87" s="113">
        <f>SUM(J86:J87)</f>
        <v>95</v>
      </c>
      <c r="L87" s="118">
        <v>44433</v>
      </c>
      <c r="M87" s="130" t="s">
        <v>55</v>
      </c>
      <c r="O87"/>
    </row>
    <row r="88" spans="1:15" x14ac:dyDescent="0.3">
      <c r="A88" s="24" t="s">
        <v>58</v>
      </c>
      <c r="B88" s="62">
        <v>44387</v>
      </c>
      <c r="C88" s="73">
        <v>1</v>
      </c>
      <c r="D88" s="23" t="s">
        <v>55</v>
      </c>
      <c r="F88" s="88">
        <v>44441</v>
      </c>
      <c r="G88" s="119">
        <v>19</v>
      </c>
      <c r="H88" s="119">
        <v>9</v>
      </c>
      <c r="I88" s="119">
        <v>2</v>
      </c>
      <c r="J88" s="120">
        <v>30</v>
      </c>
      <c r="K88" s="256" t="s">
        <v>115</v>
      </c>
      <c r="L88" s="257"/>
      <c r="M88" s="261"/>
    </row>
    <row r="89" spans="1:15" x14ac:dyDescent="0.3">
      <c r="A89" s="24" t="s">
        <v>58</v>
      </c>
      <c r="B89" s="62">
        <v>44388</v>
      </c>
      <c r="C89" s="73">
        <v>2</v>
      </c>
      <c r="D89" s="23" t="s">
        <v>55</v>
      </c>
      <c r="F89" s="88">
        <v>44442</v>
      </c>
      <c r="G89" s="119">
        <v>7</v>
      </c>
      <c r="H89" s="119">
        <v>17</v>
      </c>
      <c r="I89" s="119">
        <v>3</v>
      </c>
      <c r="J89" s="120">
        <v>27</v>
      </c>
      <c r="K89" s="258"/>
      <c r="L89" s="262"/>
      <c r="M89" s="263"/>
    </row>
    <row r="90" spans="1:15" x14ac:dyDescent="0.3">
      <c r="A90" s="24" t="s">
        <v>58</v>
      </c>
      <c r="B90" s="62">
        <v>44389</v>
      </c>
      <c r="C90" s="73">
        <v>48</v>
      </c>
      <c r="D90" s="23" t="s">
        <v>55</v>
      </c>
      <c r="F90" s="88">
        <v>44443</v>
      </c>
      <c r="G90" s="119">
        <v>7</v>
      </c>
      <c r="H90" s="119">
        <v>5</v>
      </c>
      <c r="I90" s="119">
        <v>4</v>
      </c>
      <c r="J90" s="120">
        <v>16</v>
      </c>
      <c r="K90" s="258"/>
      <c r="L90" s="262"/>
      <c r="M90" s="263"/>
    </row>
    <row r="91" spans="1:15" x14ac:dyDescent="0.3">
      <c r="A91" s="24" t="s">
        <v>50</v>
      </c>
      <c r="B91" s="62">
        <v>44380</v>
      </c>
      <c r="C91" s="73">
        <v>0</v>
      </c>
      <c r="D91" s="23" t="s">
        <v>43</v>
      </c>
      <c r="F91" s="88">
        <v>44444</v>
      </c>
      <c r="G91" s="119">
        <v>16</v>
      </c>
      <c r="H91" s="119">
        <v>18</v>
      </c>
      <c r="I91" s="119">
        <v>10</v>
      </c>
      <c r="J91" s="120">
        <v>44</v>
      </c>
      <c r="K91" s="258"/>
      <c r="L91" s="262"/>
      <c r="M91" s="263"/>
    </row>
    <row r="92" spans="1:15" ht="15" thickBot="1" x14ac:dyDescent="0.35">
      <c r="A92" s="24" t="s">
        <v>50</v>
      </c>
      <c r="B92" s="62">
        <v>44381</v>
      </c>
      <c r="C92" s="74">
        <v>8</v>
      </c>
      <c r="D92" s="23" t="s">
        <v>43</v>
      </c>
      <c r="F92" s="88">
        <v>44445</v>
      </c>
      <c r="G92" s="119">
        <v>10</v>
      </c>
      <c r="H92" s="119">
        <v>12</v>
      </c>
      <c r="I92" s="119">
        <v>20</v>
      </c>
      <c r="J92" s="120">
        <v>42</v>
      </c>
      <c r="K92" s="258"/>
      <c r="L92" s="262"/>
      <c r="M92" s="263"/>
    </row>
    <row r="93" spans="1:15" x14ac:dyDescent="0.3">
      <c r="A93" s="24" t="s">
        <v>50</v>
      </c>
      <c r="B93" s="62">
        <v>44382</v>
      </c>
      <c r="C93" s="75">
        <v>1</v>
      </c>
      <c r="D93" s="23" t="s">
        <v>43</v>
      </c>
      <c r="F93" s="88">
        <v>44446</v>
      </c>
      <c r="G93" s="119">
        <v>13</v>
      </c>
      <c r="H93" s="119">
        <v>9</v>
      </c>
      <c r="I93" s="119">
        <v>29</v>
      </c>
      <c r="J93" s="120">
        <v>51</v>
      </c>
      <c r="K93" s="258"/>
      <c r="L93" s="262"/>
      <c r="M93" s="263"/>
    </row>
    <row r="94" spans="1:15" ht="15" thickBot="1" x14ac:dyDescent="0.35">
      <c r="A94" s="24" t="s">
        <v>50</v>
      </c>
      <c r="B94" s="62">
        <v>44383</v>
      </c>
      <c r="C94" s="75">
        <v>12</v>
      </c>
      <c r="D94" s="61" t="s">
        <v>55</v>
      </c>
      <c r="F94" s="88">
        <v>44447</v>
      </c>
      <c r="G94" s="119">
        <v>11</v>
      </c>
      <c r="H94" s="119">
        <v>10</v>
      </c>
      <c r="I94" s="119">
        <v>1</v>
      </c>
      <c r="J94" s="120">
        <v>22</v>
      </c>
      <c r="K94" s="259"/>
      <c r="L94" s="260"/>
      <c r="M94" s="264"/>
    </row>
    <row r="95" spans="1:15" ht="15" thickBot="1" x14ac:dyDescent="0.35">
      <c r="A95" s="24" t="s">
        <v>50</v>
      </c>
      <c r="B95" s="62">
        <v>44384</v>
      </c>
      <c r="C95" s="75">
        <v>15</v>
      </c>
      <c r="D95" s="61" t="s">
        <v>55</v>
      </c>
      <c r="F95" s="88">
        <v>44448</v>
      </c>
      <c r="G95" s="119">
        <v>10</v>
      </c>
      <c r="H95" s="119">
        <v>9</v>
      </c>
      <c r="I95" s="119">
        <v>0</v>
      </c>
      <c r="J95" s="120">
        <v>19</v>
      </c>
      <c r="K95" s="112">
        <f>SUM(J88:J95)</f>
        <v>251</v>
      </c>
      <c r="L95" s="117">
        <v>44448</v>
      </c>
      <c r="M95" s="114" t="s">
        <v>55</v>
      </c>
    </row>
    <row r="96" spans="1:15" ht="15" thickBot="1" x14ac:dyDescent="0.35">
      <c r="A96" s="24" t="s">
        <v>50</v>
      </c>
      <c r="B96" s="62">
        <v>44385</v>
      </c>
      <c r="C96" s="76">
        <v>19</v>
      </c>
      <c r="D96" s="61" t="s">
        <v>41</v>
      </c>
      <c r="F96" s="101" t="s">
        <v>53</v>
      </c>
      <c r="G96" s="102">
        <v>4405</v>
      </c>
      <c r="H96" s="102">
        <v>765</v>
      </c>
      <c r="I96" s="102">
        <v>544</v>
      </c>
      <c r="J96" s="102">
        <v>5714</v>
      </c>
      <c r="K96" s="79"/>
      <c r="L96" s="82"/>
    </row>
    <row r="97" spans="1:12" ht="15" thickBot="1" x14ac:dyDescent="0.35">
      <c r="A97" s="24" t="s">
        <v>50</v>
      </c>
      <c r="B97" s="62">
        <v>44386</v>
      </c>
      <c r="C97" s="76">
        <v>16</v>
      </c>
      <c r="D97" s="72" t="s">
        <v>41</v>
      </c>
      <c r="G97" s="100" t="s">
        <v>49</v>
      </c>
      <c r="H97" s="100" t="s">
        <v>50</v>
      </c>
      <c r="I97" s="100" t="s">
        <v>58</v>
      </c>
      <c r="J97" s="100" t="s">
        <v>53</v>
      </c>
      <c r="K97" s="79"/>
      <c r="L97" s="82"/>
    </row>
    <row r="98" spans="1:12" x14ac:dyDescent="0.3">
      <c r="A98" s="24" t="s">
        <v>50</v>
      </c>
      <c r="B98" s="62">
        <v>44387</v>
      </c>
      <c r="C98" s="76">
        <v>6</v>
      </c>
      <c r="D98" s="72" t="s">
        <v>55</v>
      </c>
      <c r="K98" s="79"/>
      <c r="L98" s="82"/>
    </row>
    <row r="99" spans="1:12" ht="15" thickBot="1" x14ac:dyDescent="0.35">
      <c r="A99" s="24" t="s">
        <v>50</v>
      </c>
      <c r="B99" s="62">
        <v>44388</v>
      </c>
      <c r="C99" s="77">
        <v>5</v>
      </c>
      <c r="D99" s="72" t="s">
        <v>55</v>
      </c>
      <c r="K99" s="79"/>
      <c r="L99" s="82"/>
    </row>
    <row r="100" spans="1:12" x14ac:dyDescent="0.3">
      <c r="A100" s="24" t="s">
        <v>50</v>
      </c>
      <c r="B100" s="62">
        <v>44389</v>
      </c>
      <c r="C100" s="19">
        <v>16</v>
      </c>
      <c r="D100" s="72" t="s">
        <v>55</v>
      </c>
      <c r="K100" s="79"/>
      <c r="L100" s="82"/>
    </row>
    <row r="101" spans="1:12" x14ac:dyDescent="0.3">
      <c r="A101" s="24" t="s">
        <v>49</v>
      </c>
      <c r="B101" s="62">
        <v>44390</v>
      </c>
      <c r="C101" s="19">
        <v>98</v>
      </c>
      <c r="D101" s="61" t="s">
        <v>43</v>
      </c>
      <c r="K101" s="79"/>
      <c r="L101" s="82"/>
    </row>
    <row r="102" spans="1:12" x14ac:dyDescent="0.3">
      <c r="A102" s="24" t="s">
        <v>49</v>
      </c>
      <c r="B102" s="62">
        <v>44391</v>
      </c>
      <c r="C102" s="19">
        <v>35</v>
      </c>
      <c r="D102" s="61" t="s">
        <v>43</v>
      </c>
      <c r="K102" s="79"/>
      <c r="L102" s="82"/>
    </row>
    <row r="103" spans="1:12" x14ac:dyDescent="0.3">
      <c r="A103" s="24" t="s">
        <v>49</v>
      </c>
      <c r="B103" s="62">
        <v>44392</v>
      </c>
      <c r="C103" s="19">
        <v>54</v>
      </c>
      <c r="D103" s="61" t="s">
        <v>41</v>
      </c>
      <c r="K103" s="79"/>
      <c r="L103" s="82"/>
    </row>
    <row r="104" spans="1:12" x14ac:dyDescent="0.3">
      <c r="A104" s="24" t="s">
        <v>49</v>
      </c>
      <c r="B104" s="62">
        <v>44393</v>
      </c>
      <c r="C104">
        <v>68</v>
      </c>
      <c r="D104" s="72" t="s">
        <v>41</v>
      </c>
    </row>
    <row r="105" spans="1:12" x14ac:dyDescent="0.3">
      <c r="A105" s="24" t="s">
        <v>49</v>
      </c>
      <c r="B105" s="62">
        <v>44394</v>
      </c>
      <c r="C105">
        <v>37</v>
      </c>
      <c r="D105" s="72" t="s">
        <v>43</v>
      </c>
    </row>
    <row r="106" spans="1:12" x14ac:dyDescent="0.3">
      <c r="A106" s="24" t="s">
        <v>49</v>
      </c>
      <c r="B106" s="62">
        <v>44395</v>
      </c>
      <c r="C106">
        <v>64</v>
      </c>
      <c r="D106" s="72" t="s">
        <v>43</v>
      </c>
      <c r="K106" s="79"/>
      <c r="L106" s="82"/>
    </row>
    <row r="107" spans="1:12" x14ac:dyDescent="0.3">
      <c r="A107" s="24" t="s">
        <v>49</v>
      </c>
      <c r="B107" s="62">
        <v>44396</v>
      </c>
      <c r="C107">
        <v>55</v>
      </c>
      <c r="D107" s="72" t="s">
        <v>43</v>
      </c>
      <c r="K107" s="79"/>
      <c r="L107" s="82"/>
    </row>
    <row r="108" spans="1:12" x14ac:dyDescent="0.3">
      <c r="A108" s="24" t="s">
        <v>58</v>
      </c>
      <c r="B108" s="62">
        <v>44390</v>
      </c>
      <c r="C108">
        <v>9</v>
      </c>
      <c r="D108" s="61" t="s">
        <v>43</v>
      </c>
      <c r="K108" s="79"/>
      <c r="L108" s="82"/>
    </row>
    <row r="109" spans="1:12" x14ac:dyDescent="0.3">
      <c r="A109" s="24" t="s">
        <v>58</v>
      </c>
      <c r="B109" s="62">
        <v>44391</v>
      </c>
      <c r="C109">
        <v>8</v>
      </c>
      <c r="D109" s="61" t="s">
        <v>43</v>
      </c>
      <c r="K109" s="79"/>
      <c r="L109" s="82"/>
    </row>
    <row r="110" spans="1:12" x14ac:dyDescent="0.3">
      <c r="A110" s="24" t="s">
        <v>58</v>
      </c>
      <c r="B110" s="62">
        <v>44392</v>
      </c>
      <c r="C110">
        <v>9</v>
      </c>
      <c r="D110" s="61" t="s">
        <v>41</v>
      </c>
      <c r="K110" s="79"/>
      <c r="L110" s="82"/>
    </row>
    <row r="111" spans="1:12" x14ac:dyDescent="0.3">
      <c r="A111" s="24" t="s">
        <v>58</v>
      </c>
      <c r="B111" s="62">
        <v>44393</v>
      </c>
      <c r="C111">
        <v>1</v>
      </c>
      <c r="D111" s="72" t="s">
        <v>41</v>
      </c>
      <c r="K111" s="79"/>
      <c r="L111" s="82"/>
    </row>
    <row r="112" spans="1:12" x14ac:dyDescent="0.3">
      <c r="A112" s="24" t="s">
        <v>58</v>
      </c>
      <c r="B112" s="62">
        <v>44394</v>
      </c>
      <c r="C112">
        <v>14</v>
      </c>
      <c r="D112" s="72" t="s">
        <v>43</v>
      </c>
      <c r="K112" s="79"/>
      <c r="L112" s="82"/>
    </row>
    <row r="113" spans="1:12" x14ac:dyDescent="0.3">
      <c r="A113" s="24" t="s">
        <v>58</v>
      </c>
      <c r="B113" s="62">
        <v>44395</v>
      </c>
      <c r="C113">
        <v>7</v>
      </c>
      <c r="D113" s="72" t="s">
        <v>43</v>
      </c>
      <c r="K113" s="79"/>
      <c r="L113" s="82"/>
    </row>
    <row r="114" spans="1:12" x14ac:dyDescent="0.3">
      <c r="A114" s="24" t="s">
        <v>58</v>
      </c>
      <c r="B114" s="62">
        <v>44396</v>
      </c>
      <c r="C114">
        <v>7</v>
      </c>
      <c r="D114" s="72" t="s">
        <v>43</v>
      </c>
      <c r="K114" s="79"/>
      <c r="L114" s="82"/>
    </row>
    <row r="115" spans="1:12" x14ac:dyDescent="0.3">
      <c r="A115" s="24" t="s">
        <v>50</v>
      </c>
      <c r="B115" s="62">
        <v>44390</v>
      </c>
      <c r="C115">
        <v>11</v>
      </c>
      <c r="D115" s="61" t="s">
        <v>43</v>
      </c>
      <c r="K115" s="79"/>
      <c r="L115" s="82"/>
    </row>
    <row r="116" spans="1:12" x14ac:dyDescent="0.3">
      <c r="A116" s="24" t="s">
        <v>50</v>
      </c>
      <c r="B116" s="62">
        <v>44391</v>
      </c>
      <c r="C116">
        <v>6</v>
      </c>
      <c r="D116" s="61" t="s">
        <v>43</v>
      </c>
      <c r="K116" s="79"/>
      <c r="L116" s="82"/>
    </row>
    <row r="117" spans="1:12" x14ac:dyDescent="0.3">
      <c r="A117" s="24" t="s">
        <v>50</v>
      </c>
      <c r="B117" s="62">
        <v>44392</v>
      </c>
      <c r="C117">
        <v>6</v>
      </c>
      <c r="D117" s="61" t="s">
        <v>41</v>
      </c>
      <c r="K117" s="79"/>
      <c r="L117" s="82"/>
    </row>
    <row r="118" spans="1:12" x14ac:dyDescent="0.3">
      <c r="A118" s="24" t="s">
        <v>50</v>
      </c>
      <c r="B118" s="62">
        <v>44393</v>
      </c>
      <c r="C118">
        <v>14</v>
      </c>
      <c r="D118" s="72" t="s">
        <v>41</v>
      </c>
      <c r="K118" s="79"/>
      <c r="L118" s="82"/>
    </row>
    <row r="119" spans="1:12" x14ac:dyDescent="0.3">
      <c r="A119" s="24" t="s">
        <v>50</v>
      </c>
      <c r="B119" s="62">
        <v>44394</v>
      </c>
      <c r="C119">
        <v>19</v>
      </c>
      <c r="D119" s="72" t="s">
        <v>43</v>
      </c>
      <c r="K119" s="79"/>
      <c r="L119" s="82"/>
    </row>
    <row r="120" spans="1:12" x14ac:dyDescent="0.3">
      <c r="A120" s="24" t="s">
        <v>50</v>
      </c>
      <c r="B120" s="62">
        <v>44395</v>
      </c>
      <c r="C120">
        <v>15</v>
      </c>
      <c r="D120" s="72" t="s">
        <v>43</v>
      </c>
      <c r="K120" s="79"/>
      <c r="L120" s="82"/>
    </row>
    <row r="121" spans="1:12" x14ac:dyDescent="0.3">
      <c r="A121" s="24" t="s">
        <v>50</v>
      </c>
      <c r="B121" s="62">
        <v>44396</v>
      </c>
      <c r="C121">
        <v>21</v>
      </c>
      <c r="D121" s="72" t="s">
        <v>43</v>
      </c>
      <c r="K121" s="79"/>
      <c r="L121" s="82"/>
    </row>
    <row r="122" spans="1:12" x14ac:dyDescent="0.3">
      <c r="A122" s="24" t="s">
        <v>49</v>
      </c>
      <c r="B122" s="62">
        <v>44397</v>
      </c>
      <c r="C122">
        <v>50</v>
      </c>
      <c r="D122" s="72" t="s">
        <v>55</v>
      </c>
      <c r="K122" s="79"/>
      <c r="L122" s="82"/>
    </row>
    <row r="123" spans="1:12" x14ac:dyDescent="0.3">
      <c r="A123" s="24" t="s">
        <v>49</v>
      </c>
      <c r="B123" s="62">
        <v>44398</v>
      </c>
      <c r="C123">
        <v>81</v>
      </c>
      <c r="D123" s="72" t="s">
        <v>55</v>
      </c>
      <c r="K123" s="79"/>
      <c r="L123" s="82"/>
    </row>
    <row r="124" spans="1:12" x14ac:dyDescent="0.3">
      <c r="A124" s="24" t="s">
        <v>49</v>
      </c>
      <c r="B124" s="62">
        <v>44399</v>
      </c>
      <c r="C124">
        <v>62</v>
      </c>
      <c r="D124" s="72" t="s">
        <v>41</v>
      </c>
      <c r="K124" s="79"/>
      <c r="L124" s="82"/>
    </row>
    <row r="125" spans="1:12" x14ac:dyDescent="0.3">
      <c r="A125" s="24" t="s">
        <v>49</v>
      </c>
      <c r="B125" s="62">
        <v>44400</v>
      </c>
      <c r="C125" s="73">
        <v>70</v>
      </c>
      <c r="D125" s="72" t="s">
        <v>41</v>
      </c>
      <c r="K125" s="79"/>
      <c r="L125" s="82"/>
    </row>
    <row r="126" spans="1:12" x14ac:dyDescent="0.3">
      <c r="A126" s="24" t="s">
        <v>49</v>
      </c>
      <c r="B126" s="62">
        <v>44401</v>
      </c>
      <c r="C126" s="73">
        <v>61</v>
      </c>
      <c r="D126" s="72" t="s">
        <v>43</v>
      </c>
      <c r="K126" s="79"/>
      <c r="L126" s="82"/>
    </row>
    <row r="127" spans="1:12" x14ac:dyDescent="0.3">
      <c r="A127" s="24" t="s">
        <v>49</v>
      </c>
      <c r="B127" s="62">
        <v>44402</v>
      </c>
      <c r="C127" s="73">
        <v>78</v>
      </c>
      <c r="D127" s="72" t="s">
        <v>43</v>
      </c>
      <c r="K127" s="79"/>
      <c r="L127" s="82"/>
    </row>
    <row r="128" spans="1:12" x14ac:dyDescent="0.3">
      <c r="A128" s="24" t="s">
        <v>49</v>
      </c>
      <c r="B128" s="62">
        <v>44403</v>
      </c>
      <c r="C128" s="73">
        <v>79</v>
      </c>
      <c r="D128" s="72" t="s">
        <v>43</v>
      </c>
      <c r="K128" s="79"/>
      <c r="L128" s="82"/>
    </row>
    <row r="129" spans="1:12" x14ac:dyDescent="0.3">
      <c r="A129" s="24" t="s">
        <v>58</v>
      </c>
      <c r="B129" s="62">
        <v>44397</v>
      </c>
      <c r="C129" s="73">
        <v>7</v>
      </c>
      <c r="D129" s="72" t="s">
        <v>55</v>
      </c>
      <c r="K129" s="79"/>
      <c r="L129" s="82"/>
    </row>
    <row r="130" spans="1:12" x14ac:dyDescent="0.3">
      <c r="A130" s="24" t="s">
        <v>58</v>
      </c>
      <c r="B130" s="62">
        <v>44398</v>
      </c>
      <c r="C130" s="73">
        <v>5</v>
      </c>
      <c r="D130" s="72" t="s">
        <v>55</v>
      </c>
      <c r="K130" s="79"/>
      <c r="L130" s="82"/>
    </row>
    <row r="131" spans="1:12" x14ac:dyDescent="0.3">
      <c r="A131" s="24" t="s">
        <v>58</v>
      </c>
      <c r="B131" s="62">
        <v>44399</v>
      </c>
      <c r="C131" s="73">
        <v>4</v>
      </c>
      <c r="D131" s="72" t="s">
        <v>41</v>
      </c>
      <c r="K131" s="79"/>
      <c r="L131" s="82"/>
    </row>
    <row r="132" spans="1:12" x14ac:dyDescent="0.3">
      <c r="A132" s="24" t="s">
        <v>58</v>
      </c>
      <c r="B132" s="62">
        <v>44400</v>
      </c>
      <c r="C132" s="19">
        <v>7</v>
      </c>
      <c r="D132" s="72" t="s">
        <v>41</v>
      </c>
      <c r="K132" s="79"/>
      <c r="L132" s="82"/>
    </row>
    <row r="133" spans="1:12" x14ac:dyDescent="0.3">
      <c r="A133" s="24" t="s">
        <v>58</v>
      </c>
      <c r="B133" s="62">
        <v>44401</v>
      </c>
      <c r="C133" s="19">
        <v>3</v>
      </c>
      <c r="D133" s="72" t="s">
        <v>43</v>
      </c>
      <c r="K133" s="79"/>
      <c r="L133" s="82"/>
    </row>
    <row r="134" spans="1:12" x14ac:dyDescent="0.3">
      <c r="A134" s="24" t="s">
        <v>58</v>
      </c>
      <c r="B134" s="62">
        <v>44402</v>
      </c>
      <c r="C134">
        <v>4</v>
      </c>
      <c r="D134" s="72" t="s">
        <v>43</v>
      </c>
      <c r="K134" s="79"/>
      <c r="L134" s="82"/>
    </row>
    <row r="135" spans="1:12" x14ac:dyDescent="0.3">
      <c r="A135" s="24" t="s">
        <v>58</v>
      </c>
      <c r="B135" s="62">
        <v>44403</v>
      </c>
      <c r="C135">
        <v>1</v>
      </c>
      <c r="D135" s="72" t="s">
        <v>43</v>
      </c>
      <c r="K135" s="79"/>
      <c r="L135" s="82"/>
    </row>
    <row r="136" spans="1:12" x14ac:dyDescent="0.3">
      <c r="A136" s="24" t="s">
        <v>50</v>
      </c>
      <c r="B136" s="62">
        <v>44397</v>
      </c>
      <c r="C136">
        <v>18</v>
      </c>
      <c r="D136" s="72" t="s">
        <v>55</v>
      </c>
      <c r="K136" s="79"/>
      <c r="L136" s="82"/>
    </row>
    <row r="137" spans="1:12" x14ac:dyDescent="0.3">
      <c r="A137" s="24" t="s">
        <v>50</v>
      </c>
      <c r="B137" s="62">
        <v>44398</v>
      </c>
      <c r="C137" s="19">
        <v>23</v>
      </c>
      <c r="D137" s="72" t="s">
        <v>55</v>
      </c>
      <c r="K137" s="79"/>
      <c r="L137" s="82"/>
    </row>
    <row r="138" spans="1:12" x14ac:dyDescent="0.3">
      <c r="A138" s="24" t="s">
        <v>50</v>
      </c>
      <c r="B138" s="62">
        <v>44399</v>
      </c>
      <c r="C138" s="19">
        <v>17</v>
      </c>
      <c r="D138" s="72" t="s">
        <v>41</v>
      </c>
      <c r="K138" s="79"/>
      <c r="L138" s="82"/>
    </row>
    <row r="139" spans="1:12" x14ac:dyDescent="0.3">
      <c r="A139" s="24" t="s">
        <v>50</v>
      </c>
      <c r="B139" s="62">
        <v>44400</v>
      </c>
      <c r="C139" s="73">
        <v>15</v>
      </c>
      <c r="D139" s="72" t="s">
        <v>41</v>
      </c>
      <c r="K139" s="79"/>
      <c r="L139" s="82"/>
    </row>
    <row r="140" spans="1:12" x14ac:dyDescent="0.3">
      <c r="A140" s="24" t="s">
        <v>50</v>
      </c>
      <c r="B140" s="62">
        <v>44401</v>
      </c>
      <c r="C140" s="73">
        <v>4</v>
      </c>
      <c r="D140" s="72" t="s">
        <v>43</v>
      </c>
      <c r="K140" s="79"/>
      <c r="L140" s="82"/>
    </row>
    <row r="141" spans="1:12" x14ac:dyDescent="0.3">
      <c r="A141" s="24" t="s">
        <v>50</v>
      </c>
      <c r="B141" s="62">
        <v>44402</v>
      </c>
      <c r="C141" s="73">
        <v>10</v>
      </c>
      <c r="D141" s="72" t="s">
        <v>43</v>
      </c>
      <c r="L141" s="82"/>
    </row>
    <row r="142" spans="1:12" x14ac:dyDescent="0.3">
      <c r="A142" s="24" t="s">
        <v>50</v>
      </c>
      <c r="B142" s="62">
        <v>44403</v>
      </c>
      <c r="C142" s="73">
        <v>16</v>
      </c>
      <c r="D142" s="72" t="s">
        <v>43</v>
      </c>
      <c r="K142" s="79"/>
      <c r="L142" s="82"/>
    </row>
    <row r="143" spans="1:12" x14ac:dyDescent="0.3">
      <c r="A143" s="24" t="s">
        <v>49</v>
      </c>
      <c r="B143" s="62">
        <v>44404</v>
      </c>
      <c r="C143" s="73">
        <v>76</v>
      </c>
      <c r="D143" s="72" t="s">
        <v>55</v>
      </c>
      <c r="L143" s="82"/>
    </row>
    <row r="144" spans="1:12" x14ac:dyDescent="0.3">
      <c r="A144" s="24" t="s">
        <v>49</v>
      </c>
      <c r="B144" s="62">
        <v>44405</v>
      </c>
      <c r="C144" s="73">
        <v>64</v>
      </c>
      <c r="D144" s="72" t="s">
        <v>55</v>
      </c>
      <c r="K144" s="79"/>
      <c r="L144" s="82"/>
    </row>
    <row r="145" spans="1:12" x14ac:dyDescent="0.3">
      <c r="A145" s="24" t="s">
        <v>49</v>
      </c>
      <c r="B145" s="62">
        <v>44406</v>
      </c>
      <c r="C145" s="73">
        <v>29</v>
      </c>
      <c r="D145" s="72" t="s">
        <v>41</v>
      </c>
      <c r="L145" s="82"/>
    </row>
    <row r="146" spans="1:12" x14ac:dyDescent="0.3">
      <c r="A146" s="24" t="s">
        <v>49</v>
      </c>
      <c r="B146" s="62">
        <v>44407</v>
      </c>
      <c r="C146" s="73">
        <v>35</v>
      </c>
      <c r="D146" s="72" t="s">
        <v>41</v>
      </c>
      <c r="K146" s="79"/>
      <c r="L146" s="82"/>
    </row>
    <row r="147" spans="1:12" x14ac:dyDescent="0.3">
      <c r="A147" s="24" t="s">
        <v>49</v>
      </c>
      <c r="B147" s="62">
        <v>44408</v>
      </c>
      <c r="C147" s="73">
        <v>70</v>
      </c>
      <c r="D147" s="72" t="s">
        <v>41</v>
      </c>
    </row>
    <row r="148" spans="1:12" x14ac:dyDescent="0.3">
      <c r="A148" s="24" t="s">
        <v>49</v>
      </c>
      <c r="B148" s="62">
        <v>44409</v>
      </c>
      <c r="C148" s="73">
        <v>63</v>
      </c>
      <c r="D148" s="72" t="s">
        <v>41</v>
      </c>
      <c r="K148" s="79"/>
      <c r="L148" s="82"/>
    </row>
    <row r="149" spans="1:12" x14ac:dyDescent="0.3">
      <c r="A149" s="24" t="s">
        <v>49</v>
      </c>
      <c r="B149" s="62">
        <v>44410</v>
      </c>
      <c r="C149" s="73">
        <v>71</v>
      </c>
      <c r="D149" s="72" t="s">
        <v>41</v>
      </c>
    </row>
    <row r="150" spans="1:12" x14ac:dyDescent="0.3">
      <c r="A150" s="24" t="s">
        <v>58</v>
      </c>
      <c r="B150" s="62">
        <v>44404</v>
      </c>
      <c r="C150" s="73">
        <v>13</v>
      </c>
      <c r="D150" s="72" t="s">
        <v>55</v>
      </c>
      <c r="K150" s="79"/>
      <c r="L150" s="82"/>
    </row>
    <row r="151" spans="1:12" x14ac:dyDescent="0.3">
      <c r="A151" s="24" t="s">
        <v>58</v>
      </c>
      <c r="B151" s="62">
        <v>44405</v>
      </c>
      <c r="C151" s="73">
        <v>11</v>
      </c>
      <c r="D151" s="72" t="s">
        <v>55</v>
      </c>
    </row>
    <row r="152" spans="1:12" x14ac:dyDescent="0.3">
      <c r="A152" s="24" t="s">
        <v>58</v>
      </c>
      <c r="B152" s="62">
        <v>44406</v>
      </c>
      <c r="C152" s="73">
        <v>5</v>
      </c>
      <c r="D152" s="72" t="s">
        <v>41</v>
      </c>
      <c r="K152" s="79"/>
      <c r="L152" s="82"/>
    </row>
    <row r="153" spans="1:12" x14ac:dyDescent="0.3">
      <c r="A153" s="24" t="s">
        <v>58</v>
      </c>
      <c r="B153" s="62">
        <v>44407</v>
      </c>
      <c r="C153" s="19">
        <v>10</v>
      </c>
      <c r="D153" s="72" t="s">
        <v>41</v>
      </c>
    </row>
    <row r="154" spans="1:12" x14ac:dyDescent="0.3">
      <c r="A154" s="24" t="s">
        <v>58</v>
      </c>
      <c r="B154" s="62">
        <v>44408</v>
      </c>
      <c r="C154" s="19">
        <v>28</v>
      </c>
      <c r="D154" s="72" t="s">
        <v>41</v>
      </c>
    </row>
    <row r="155" spans="1:12" x14ac:dyDescent="0.3">
      <c r="A155" s="24" t="s">
        <v>58</v>
      </c>
      <c r="B155" s="62">
        <v>44409</v>
      </c>
      <c r="C155">
        <v>33</v>
      </c>
      <c r="D155" s="72" t="s">
        <v>41</v>
      </c>
    </row>
    <row r="156" spans="1:12" x14ac:dyDescent="0.3">
      <c r="A156" s="24" t="s">
        <v>58</v>
      </c>
      <c r="B156" s="62">
        <v>44410</v>
      </c>
      <c r="C156">
        <v>5</v>
      </c>
      <c r="D156" s="72" t="s">
        <v>41</v>
      </c>
    </row>
    <row r="157" spans="1:12" x14ac:dyDescent="0.3">
      <c r="A157" s="24" t="s">
        <v>50</v>
      </c>
      <c r="B157" s="62">
        <v>44404</v>
      </c>
      <c r="C157">
        <v>3</v>
      </c>
      <c r="D157" s="72" t="s">
        <v>55</v>
      </c>
    </row>
    <row r="158" spans="1:12" x14ac:dyDescent="0.3">
      <c r="A158" s="24" t="s">
        <v>50</v>
      </c>
      <c r="B158" s="62">
        <v>44405</v>
      </c>
      <c r="C158">
        <v>12</v>
      </c>
      <c r="D158" s="72" t="s">
        <v>55</v>
      </c>
    </row>
    <row r="159" spans="1:12" x14ac:dyDescent="0.3">
      <c r="A159" s="24" t="s">
        <v>50</v>
      </c>
      <c r="B159" s="62">
        <v>44406</v>
      </c>
      <c r="C159">
        <v>7</v>
      </c>
      <c r="D159" s="72" t="s">
        <v>41</v>
      </c>
    </row>
    <row r="160" spans="1:12" x14ac:dyDescent="0.3">
      <c r="A160" s="24" t="s">
        <v>50</v>
      </c>
      <c r="B160" s="62">
        <v>44407</v>
      </c>
      <c r="C160" s="19">
        <v>8</v>
      </c>
      <c r="D160" s="72" t="s">
        <v>41</v>
      </c>
    </row>
    <row r="161" spans="1:4" x14ac:dyDescent="0.3">
      <c r="A161" s="24" t="s">
        <v>50</v>
      </c>
      <c r="B161" s="62">
        <v>44408</v>
      </c>
      <c r="C161" s="19">
        <v>9</v>
      </c>
      <c r="D161" s="72" t="s">
        <v>41</v>
      </c>
    </row>
    <row r="162" spans="1:4" x14ac:dyDescent="0.3">
      <c r="A162" s="24" t="s">
        <v>50</v>
      </c>
      <c r="B162" s="62">
        <v>44409</v>
      </c>
      <c r="C162">
        <v>13</v>
      </c>
      <c r="D162" s="72" t="s">
        <v>41</v>
      </c>
    </row>
    <row r="163" spans="1:4" x14ac:dyDescent="0.3">
      <c r="A163" s="24" t="s">
        <v>50</v>
      </c>
      <c r="B163" s="62">
        <v>44410</v>
      </c>
      <c r="C163">
        <v>20</v>
      </c>
      <c r="D163" s="72" t="s">
        <v>41</v>
      </c>
    </row>
    <row r="164" spans="1:4" x14ac:dyDescent="0.3">
      <c r="A164" s="24" t="s">
        <v>49</v>
      </c>
      <c r="B164" s="62">
        <v>44411</v>
      </c>
      <c r="C164">
        <v>51</v>
      </c>
      <c r="D164" s="72" t="s">
        <v>55</v>
      </c>
    </row>
    <row r="165" spans="1:4" x14ac:dyDescent="0.3">
      <c r="A165" s="24" t="s">
        <v>49</v>
      </c>
      <c r="B165" s="62">
        <v>44412</v>
      </c>
      <c r="C165">
        <v>76</v>
      </c>
      <c r="D165" s="72" t="s">
        <v>55</v>
      </c>
    </row>
    <row r="166" spans="1:4" x14ac:dyDescent="0.3">
      <c r="A166" s="24" t="s">
        <v>49</v>
      </c>
      <c r="B166" s="62">
        <v>44413</v>
      </c>
      <c r="C166">
        <v>49</v>
      </c>
      <c r="D166" s="72" t="s">
        <v>43</v>
      </c>
    </row>
    <row r="167" spans="1:4" x14ac:dyDescent="0.3">
      <c r="A167" s="24" t="s">
        <v>49</v>
      </c>
      <c r="B167" s="62">
        <v>44414</v>
      </c>
      <c r="C167" s="81">
        <v>39</v>
      </c>
      <c r="D167" s="72" t="s">
        <v>43</v>
      </c>
    </row>
    <row r="168" spans="1:4" x14ac:dyDescent="0.3">
      <c r="A168" s="24" t="s">
        <v>49</v>
      </c>
      <c r="B168" s="62">
        <v>44415</v>
      </c>
      <c r="C168" s="81">
        <v>19</v>
      </c>
      <c r="D168" s="72" t="s">
        <v>41</v>
      </c>
    </row>
    <row r="169" spans="1:4" x14ac:dyDescent="0.3">
      <c r="A169" s="24" t="s">
        <v>49</v>
      </c>
      <c r="B169" s="62">
        <v>44416</v>
      </c>
      <c r="C169" s="81">
        <v>8</v>
      </c>
      <c r="D169" s="72" t="s">
        <v>41</v>
      </c>
    </row>
    <row r="170" spans="1:4" x14ac:dyDescent="0.3">
      <c r="A170" s="24" t="s">
        <v>49</v>
      </c>
      <c r="B170" s="62">
        <v>44417</v>
      </c>
      <c r="C170" s="81">
        <v>11</v>
      </c>
      <c r="D170" s="72" t="s">
        <v>41</v>
      </c>
    </row>
    <row r="171" spans="1:4" x14ac:dyDescent="0.3">
      <c r="A171" s="24" t="s">
        <v>58</v>
      </c>
      <c r="B171" s="62">
        <v>44411</v>
      </c>
      <c r="C171" s="81">
        <v>11</v>
      </c>
      <c r="D171" s="72" t="s">
        <v>55</v>
      </c>
    </row>
    <row r="172" spans="1:4" x14ac:dyDescent="0.3">
      <c r="A172" s="24" t="s">
        <v>58</v>
      </c>
      <c r="B172" s="62">
        <v>44412</v>
      </c>
      <c r="C172" s="81">
        <v>4</v>
      </c>
      <c r="D172" s="72" t="s">
        <v>55</v>
      </c>
    </row>
    <row r="173" spans="1:4" x14ac:dyDescent="0.3">
      <c r="A173" s="24" t="s">
        <v>58</v>
      </c>
      <c r="B173" s="62">
        <v>44413</v>
      </c>
      <c r="C173" s="81">
        <v>18</v>
      </c>
      <c r="D173" s="72" t="s">
        <v>43</v>
      </c>
    </row>
    <row r="174" spans="1:4" x14ac:dyDescent="0.3">
      <c r="A174" s="24" t="s">
        <v>58</v>
      </c>
      <c r="B174" s="62">
        <v>44414</v>
      </c>
      <c r="C174" s="19">
        <v>7</v>
      </c>
      <c r="D174" s="72" t="s">
        <v>43</v>
      </c>
    </row>
    <row r="175" spans="1:4" x14ac:dyDescent="0.3">
      <c r="A175" s="24" t="s">
        <v>58</v>
      </c>
      <c r="B175" s="62">
        <v>44415</v>
      </c>
      <c r="C175" s="19">
        <v>22</v>
      </c>
      <c r="D175" s="72" t="s">
        <v>41</v>
      </c>
    </row>
    <row r="176" spans="1:4" x14ac:dyDescent="0.3">
      <c r="A176" s="24" t="s">
        <v>58</v>
      </c>
      <c r="B176" s="62">
        <v>44416</v>
      </c>
      <c r="C176">
        <v>5</v>
      </c>
      <c r="D176" s="72" t="s">
        <v>41</v>
      </c>
    </row>
    <row r="177" spans="1:4" x14ac:dyDescent="0.3">
      <c r="A177" s="24" t="s">
        <v>58</v>
      </c>
      <c r="B177" s="62">
        <v>44417</v>
      </c>
      <c r="C177">
        <v>10</v>
      </c>
      <c r="D177" s="72" t="s">
        <v>41</v>
      </c>
    </row>
    <row r="178" spans="1:4" x14ac:dyDescent="0.3">
      <c r="A178" s="24" t="s">
        <v>50</v>
      </c>
      <c r="B178" s="62">
        <v>44411</v>
      </c>
      <c r="C178">
        <v>24</v>
      </c>
      <c r="D178" s="72" t="s">
        <v>55</v>
      </c>
    </row>
    <row r="179" spans="1:4" x14ac:dyDescent="0.3">
      <c r="A179" s="24" t="s">
        <v>50</v>
      </c>
      <c r="B179" s="62">
        <v>44412</v>
      </c>
      <c r="C179">
        <v>9</v>
      </c>
      <c r="D179" s="72" t="s">
        <v>55</v>
      </c>
    </row>
    <row r="180" spans="1:4" x14ac:dyDescent="0.3">
      <c r="A180" s="24" t="s">
        <v>50</v>
      </c>
      <c r="B180" s="62">
        <v>44413</v>
      </c>
      <c r="C180">
        <v>17</v>
      </c>
      <c r="D180" s="72" t="s">
        <v>43</v>
      </c>
    </row>
    <row r="181" spans="1:4" x14ac:dyDescent="0.3">
      <c r="A181" s="24" t="s">
        <v>50</v>
      </c>
      <c r="B181" s="62">
        <v>44414</v>
      </c>
      <c r="C181" s="19">
        <v>13</v>
      </c>
      <c r="D181" s="72" t="s">
        <v>43</v>
      </c>
    </row>
    <row r="182" spans="1:4" x14ac:dyDescent="0.3">
      <c r="A182" s="24" t="s">
        <v>50</v>
      </c>
      <c r="B182" s="62">
        <v>44415</v>
      </c>
      <c r="C182" s="19">
        <v>14</v>
      </c>
      <c r="D182" s="72" t="s">
        <v>41</v>
      </c>
    </row>
    <row r="183" spans="1:4" x14ac:dyDescent="0.3">
      <c r="A183" s="24" t="s">
        <v>50</v>
      </c>
      <c r="B183" s="62">
        <v>44416</v>
      </c>
      <c r="C183">
        <v>7</v>
      </c>
      <c r="D183" s="72" t="s">
        <v>41</v>
      </c>
    </row>
    <row r="184" spans="1:4" x14ac:dyDescent="0.3">
      <c r="A184" s="24" t="s">
        <v>50</v>
      </c>
      <c r="B184" s="62">
        <v>44417</v>
      </c>
      <c r="C184">
        <v>11</v>
      </c>
      <c r="D184" s="72" t="s">
        <v>41</v>
      </c>
    </row>
    <row r="185" spans="1:4" x14ac:dyDescent="0.3">
      <c r="A185" s="24" t="s">
        <v>49</v>
      </c>
      <c r="B185" s="62">
        <v>44418</v>
      </c>
      <c r="C185">
        <v>42</v>
      </c>
      <c r="D185" t="s">
        <v>55</v>
      </c>
    </row>
    <row r="186" spans="1:4" x14ac:dyDescent="0.3">
      <c r="A186" s="24" t="s">
        <v>49</v>
      </c>
      <c r="B186" s="62">
        <v>44419</v>
      </c>
      <c r="C186">
        <v>40</v>
      </c>
      <c r="D186" t="s">
        <v>55</v>
      </c>
    </row>
    <row r="187" spans="1:4" x14ac:dyDescent="0.3">
      <c r="A187" s="24" t="s">
        <v>49</v>
      </c>
      <c r="B187" s="62">
        <v>44420</v>
      </c>
      <c r="C187">
        <v>31</v>
      </c>
      <c r="D187" t="s">
        <v>41</v>
      </c>
    </row>
    <row r="188" spans="1:4" x14ac:dyDescent="0.3">
      <c r="A188" s="24" t="s">
        <v>49</v>
      </c>
      <c r="B188" s="62">
        <v>44421</v>
      </c>
      <c r="C188">
        <v>46</v>
      </c>
      <c r="D188" t="s">
        <v>41</v>
      </c>
    </row>
    <row r="189" spans="1:4" x14ac:dyDescent="0.3">
      <c r="A189" s="24" t="s">
        <v>49</v>
      </c>
      <c r="B189" s="62">
        <v>44427</v>
      </c>
      <c r="C189" s="19">
        <v>12</v>
      </c>
      <c r="D189" t="s">
        <v>41</v>
      </c>
    </row>
    <row r="190" spans="1:4" x14ac:dyDescent="0.3">
      <c r="A190" s="24" t="s">
        <v>49</v>
      </c>
      <c r="B190" s="62">
        <v>44428</v>
      </c>
      <c r="C190">
        <v>32</v>
      </c>
      <c r="D190" t="s">
        <v>41</v>
      </c>
    </row>
    <row r="191" spans="1:4" x14ac:dyDescent="0.3">
      <c r="A191" s="24" t="s">
        <v>49</v>
      </c>
      <c r="B191" s="62">
        <v>44429</v>
      </c>
      <c r="C191">
        <v>26</v>
      </c>
      <c r="D191" t="s">
        <v>41</v>
      </c>
    </row>
    <row r="192" spans="1:4" x14ac:dyDescent="0.3">
      <c r="A192" s="24" t="s">
        <v>49</v>
      </c>
      <c r="B192" s="62">
        <v>44430</v>
      </c>
      <c r="C192">
        <v>22</v>
      </c>
      <c r="D192" t="s">
        <v>41</v>
      </c>
    </row>
    <row r="193" spans="1:4" x14ac:dyDescent="0.3">
      <c r="A193" s="24" t="s">
        <v>49</v>
      </c>
      <c r="B193" s="62">
        <v>44431</v>
      </c>
      <c r="C193">
        <v>11</v>
      </c>
      <c r="D193" t="s">
        <v>41</v>
      </c>
    </row>
    <row r="194" spans="1:4" x14ac:dyDescent="0.3">
      <c r="A194" s="24" t="s">
        <v>58</v>
      </c>
      <c r="B194" s="62">
        <v>44418</v>
      </c>
      <c r="C194">
        <v>6</v>
      </c>
      <c r="D194" t="s">
        <v>55</v>
      </c>
    </row>
    <row r="195" spans="1:4" x14ac:dyDescent="0.3">
      <c r="A195" s="24" t="s">
        <v>58</v>
      </c>
      <c r="B195" s="62">
        <v>44419</v>
      </c>
      <c r="C195" s="19">
        <v>11</v>
      </c>
      <c r="D195" t="s">
        <v>55</v>
      </c>
    </row>
    <row r="196" spans="1:4" x14ac:dyDescent="0.3">
      <c r="A196" s="24" t="s">
        <v>58</v>
      </c>
      <c r="B196" s="62">
        <v>44420</v>
      </c>
      <c r="C196" s="19">
        <v>8</v>
      </c>
      <c r="D196" t="s">
        <v>41</v>
      </c>
    </row>
    <row r="197" spans="1:4" x14ac:dyDescent="0.3">
      <c r="A197" s="24" t="s">
        <v>58</v>
      </c>
      <c r="B197" s="62">
        <v>44421</v>
      </c>
      <c r="C197" s="73">
        <v>12</v>
      </c>
      <c r="D197" t="s">
        <v>41</v>
      </c>
    </row>
    <row r="198" spans="1:4" x14ac:dyDescent="0.3">
      <c r="A198" s="24" t="s">
        <v>58</v>
      </c>
      <c r="B198" s="62">
        <v>44425</v>
      </c>
      <c r="C198" s="73">
        <v>7</v>
      </c>
      <c r="D198" t="s">
        <v>43</v>
      </c>
    </row>
    <row r="199" spans="1:4" x14ac:dyDescent="0.3">
      <c r="A199" s="24" t="s">
        <v>58</v>
      </c>
      <c r="B199" s="62">
        <v>44426</v>
      </c>
      <c r="C199" s="73">
        <v>11</v>
      </c>
      <c r="D199" t="s">
        <v>43</v>
      </c>
    </row>
    <row r="200" spans="1:4" x14ac:dyDescent="0.3">
      <c r="A200" s="24" t="s">
        <v>58</v>
      </c>
      <c r="B200" s="62">
        <v>44427</v>
      </c>
      <c r="C200" s="73">
        <v>11</v>
      </c>
      <c r="D200" t="s">
        <v>41</v>
      </c>
    </row>
    <row r="201" spans="1:4" x14ac:dyDescent="0.3">
      <c r="A201" s="24" t="s">
        <v>58</v>
      </c>
      <c r="B201" s="62">
        <v>44428</v>
      </c>
      <c r="C201" s="73">
        <v>13</v>
      </c>
      <c r="D201" t="s">
        <v>41</v>
      </c>
    </row>
    <row r="202" spans="1:4" x14ac:dyDescent="0.3">
      <c r="A202" s="24" t="s">
        <v>58</v>
      </c>
      <c r="B202" s="62">
        <v>44429</v>
      </c>
      <c r="C202" s="73">
        <v>10</v>
      </c>
      <c r="D202" t="s">
        <v>41</v>
      </c>
    </row>
    <row r="203" spans="1:4" x14ac:dyDescent="0.3">
      <c r="A203" s="24" t="s">
        <v>58</v>
      </c>
      <c r="B203" s="62">
        <v>44430</v>
      </c>
      <c r="C203" s="73">
        <v>1</v>
      </c>
      <c r="D203" t="s">
        <v>41</v>
      </c>
    </row>
    <row r="204" spans="1:4" x14ac:dyDescent="0.3">
      <c r="A204" s="24" t="s">
        <v>58</v>
      </c>
      <c r="B204" s="62">
        <v>44431</v>
      </c>
      <c r="C204" s="73">
        <v>2</v>
      </c>
      <c r="D204" t="s">
        <v>41</v>
      </c>
    </row>
    <row r="205" spans="1:4" x14ac:dyDescent="0.3">
      <c r="A205" s="24" t="s">
        <v>50</v>
      </c>
      <c r="B205" s="62">
        <v>44418</v>
      </c>
      <c r="C205" s="73">
        <v>7</v>
      </c>
      <c r="D205" t="s">
        <v>55</v>
      </c>
    </row>
    <row r="206" spans="1:4" x14ac:dyDescent="0.3">
      <c r="A206" s="24" t="s">
        <v>50</v>
      </c>
      <c r="B206" s="62">
        <v>44419</v>
      </c>
      <c r="C206" s="73">
        <v>4</v>
      </c>
      <c r="D206" t="s">
        <v>55</v>
      </c>
    </row>
    <row r="207" spans="1:4" x14ac:dyDescent="0.3">
      <c r="A207" s="24" t="s">
        <v>50</v>
      </c>
      <c r="B207" s="62">
        <v>44420</v>
      </c>
      <c r="C207" s="73">
        <v>10</v>
      </c>
      <c r="D207" t="s">
        <v>41</v>
      </c>
    </row>
    <row r="208" spans="1:4" x14ac:dyDescent="0.3">
      <c r="A208" s="24" t="s">
        <v>50</v>
      </c>
      <c r="B208" s="62">
        <v>44421</v>
      </c>
      <c r="C208" s="19">
        <v>6</v>
      </c>
      <c r="D208" t="s">
        <v>41</v>
      </c>
    </row>
    <row r="209" spans="1:4" x14ac:dyDescent="0.3">
      <c r="A209" s="24" t="s">
        <v>50</v>
      </c>
      <c r="B209" s="62">
        <v>44425</v>
      </c>
      <c r="C209">
        <v>21</v>
      </c>
      <c r="D209" t="s">
        <v>43</v>
      </c>
    </row>
    <row r="210" spans="1:4" x14ac:dyDescent="0.3">
      <c r="A210" s="24" t="s">
        <v>50</v>
      </c>
      <c r="B210" s="62">
        <v>44426</v>
      </c>
      <c r="C210">
        <v>13</v>
      </c>
      <c r="D210" t="s">
        <v>43</v>
      </c>
    </row>
    <row r="211" spans="1:4" x14ac:dyDescent="0.3">
      <c r="A211" s="24" t="s">
        <v>50</v>
      </c>
      <c r="B211" s="62">
        <v>44427</v>
      </c>
      <c r="C211">
        <v>18</v>
      </c>
      <c r="D211" t="s">
        <v>41</v>
      </c>
    </row>
    <row r="212" spans="1:4" x14ac:dyDescent="0.3">
      <c r="A212" s="24" t="s">
        <v>50</v>
      </c>
      <c r="B212" s="62">
        <v>44428</v>
      </c>
      <c r="C212" s="19">
        <v>19</v>
      </c>
      <c r="D212" t="s">
        <v>41</v>
      </c>
    </row>
    <row r="213" spans="1:4" x14ac:dyDescent="0.3">
      <c r="A213" s="24" t="s">
        <v>50</v>
      </c>
      <c r="B213" s="62">
        <v>44429</v>
      </c>
      <c r="C213" s="19">
        <v>15</v>
      </c>
      <c r="D213" t="s">
        <v>41</v>
      </c>
    </row>
    <row r="214" spans="1:4" x14ac:dyDescent="0.3">
      <c r="A214" s="24" t="s">
        <v>50</v>
      </c>
      <c r="B214" s="62">
        <v>44430</v>
      </c>
      <c r="C214">
        <v>11</v>
      </c>
      <c r="D214" t="s">
        <v>41</v>
      </c>
    </row>
    <row r="215" spans="1:4" x14ac:dyDescent="0.3">
      <c r="A215" s="24" t="s">
        <v>50</v>
      </c>
      <c r="B215" s="62">
        <v>44431</v>
      </c>
      <c r="C215">
        <v>15</v>
      </c>
      <c r="D215" t="s">
        <v>41</v>
      </c>
    </row>
    <row r="216" spans="1:4" x14ac:dyDescent="0.3">
      <c r="A216" s="24" t="s">
        <v>49</v>
      </c>
      <c r="B216" s="62">
        <v>44432</v>
      </c>
      <c r="C216">
        <v>17</v>
      </c>
      <c r="D216" t="s">
        <v>55</v>
      </c>
    </row>
    <row r="217" spans="1:4" x14ac:dyDescent="0.3">
      <c r="A217" s="24" t="s">
        <v>49</v>
      </c>
      <c r="B217" s="62">
        <v>44433</v>
      </c>
      <c r="C217">
        <v>26</v>
      </c>
      <c r="D217" t="s">
        <v>55</v>
      </c>
    </row>
    <row r="218" spans="1:4" x14ac:dyDescent="0.3">
      <c r="A218" s="24" t="s">
        <v>49</v>
      </c>
      <c r="B218" s="62">
        <v>44434</v>
      </c>
      <c r="C218">
        <v>25</v>
      </c>
      <c r="D218" t="s">
        <v>43</v>
      </c>
    </row>
    <row r="219" spans="1:4" x14ac:dyDescent="0.3">
      <c r="A219" s="24" t="s">
        <v>49</v>
      </c>
      <c r="B219" s="62">
        <v>44435</v>
      </c>
      <c r="C219" s="73">
        <v>48</v>
      </c>
      <c r="D219" t="s">
        <v>43</v>
      </c>
    </row>
    <row r="220" spans="1:4" x14ac:dyDescent="0.3">
      <c r="A220" s="24" t="s">
        <v>49</v>
      </c>
      <c r="B220" s="62">
        <v>44436</v>
      </c>
      <c r="C220" s="73">
        <v>25</v>
      </c>
      <c r="D220" t="s">
        <v>41</v>
      </c>
    </row>
    <row r="221" spans="1:4" x14ac:dyDescent="0.3">
      <c r="A221" s="24" t="s">
        <v>49</v>
      </c>
      <c r="B221" s="62">
        <v>44437</v>
      </c>
      <c r="C221" s="73">
        <v>29</v>
      </c>
      <c r="D221" t="s">
        <v>41</v>
      </c>
    </row>
    <row r="222" spans="1:4" x14ac:dyDescent="0.3">
      <c r="A222" s="24" t="s">
        <v>49</v>
      </c>
      <c r="B222" s="62">
        <v>44438</v>
      </c>
      <c r="C222" s="73">
        <v>29</v>
      </c>
      <c r="D222" t="s">
        <v>41</v>
      </c>
    </row>
    <row r="223" spans="1:4" x14ac:dyDescent="0.3">
      <c r="A223" s="24" t="s">
        <v>58</v>
      </c>
      <c r="B223" s="62">
        <v>44432</v>
      </c>
      <c r="C223" s="73">
        <v>9</v>
      </c>
      <c r="D223" t="s">
        <v>55</v>
      </c>
    </row>
    <row r="224" spans="1:4" x14ac:dyDescent="0.3">
      <c r="A224" s="24" t="s">
        <v>58</v>
      </c>
      <c r="B224" s="62">
        <v>44433</v>
      </c>
      <c r="C224" s="73">
        <v>7</v>
      </c>
      <c r="D224" t="s">
        <v>55</v>
      </c>
    </row>
    <row r="225" spans="1:4" x14ac:dyDescent="0.3">
      <c r="A225" s="24" t="s">
        <v>58</v>
      </c>
      <c r="B225" s="62">
        <v>44434</v>
      </c>
      <c r="C225" s="73">
        <v>6</v>
      </c>
      <c r="D225" t="s">
        <v>43</v>
      </c>
    </row>
    <row r="226" spans="1:4" x14ac:dyDescent="0.3">
      <c r="A226" s="24" t="s">
        <v>58</v>
      </c>
      <c r="B226" s="62">
        <v>44435</v>
      </c>
      <c r="C226" s="75">
        <v>1</v>
      </c>
      <c r="D226" t="s">
        <v>43</v>
      </c>
    </row>
    <row r="227" spans="1:4" x14ac:dyDescent="0.3">
      <c r="A227" s="24" t="s">
        <v>58</v>
      </c>
      <c r="B227" s="62">
        <v>44436</v>
      </c>
      <c r="C227" s="75">
        <v>4</v>
      </c>
      <c r="D227" t="s">
        <v>41</v>
      </c>
    </row>
    <row r="228" spans="1:4" x14ac:dyDescent="0.3">
      <c r="A228" s="24" t="s">
        <v>58</v>
      </c>
      <c r="B228" s="62">
        <v>44437</v>
      </c>
      <c r="C228" s="75">
        <v>1</v>
      </c>
      <c r="D228" t="s">
        <v>41</v>
      </c>
    </row>
    <row r="229" spans="1:4" x14ac:dyDescent="0.3">
      <c r="A229" s="24" t="s">
        <v>58</v>
      </c>
      <c r="B229" s="62">
        <v>44438</v>
      </c>
      <c r="C229" s="75">
        <v>6</v>
      </c>
      <c r="D229" t="s">
        <v>41</v>
      </c>
    </row>
    <row r="230" spans="1:4" x14ac:dyDescent="0.3">
      <c r="A230" s="24" t="s">
        <v>50</v>
      </c>
      <c r="B230" s="62">
        <v>44432</v>
      </c>
      <c r="C230" s="75">
        <v>12</v>
      </c>
      <c r="D230" t="s">
        <v>55</v>
      </c>
    </row>
    <row r="231" spans="1:4" x14ac:dyDescent="0.3">
      <c r="A231" s="24" t="s">
        <v>50</v>
      </c>
      <c r="B231" s="62">
        <v>44433</v>
      </c>
      <c r="C231" s="75">
        <v>24</v>
      </c>
      <c r="D231" t="s">
        <v>55</v>
      </c>
    </row>
    <row r="232" spans="1:4" x14ac:dyDescent="0.3">
      <c r="A232" s="24" t="s">
        <v>50</v>
      </c>
      <c r="B232" s="62">
        <v>44434</v>
      </c>
      <c r="C232" s="75">
        <v>4</v>
      </c>
      <c r="D232" t="s">
        <v>43</v>
      </c>
    </row>
    <row r="233" spans="1:4" x14ac:dyDescent="0.3">
      <c r="A233" s="24" t="s">
        <v>50</v>
      </c>
      <c r="B233" s="62">
        <v>44435</v>
      </c>
      <c r="C233" s="19">
        <v>5</v>
      </c>
      <c r="D233" t="s">
        <v>43</v>
      </c>
    </row>
    <row r="234" spans="1:4" x14ac:dyDescent="0.3">
      <c r="A234" s="24" t="s">
        <v>50</v>
      </c>
      <c r="B234" s="62">
        <v>44436</v>
      </c>
      <c r="C234" s="19">
        <v>9</v>
      </c>
      <c r="D234" t="s">
        <v>41</v>
      </c>
    </row>
    <row r="235" spans="1:4" x14ac:dyDescent="0.3">
      <c r="A235" s="24" t="s">
        <v>50</v>
      </c>
      <c r="B235" s="62">
        <v>44437</v>
      </c>
      <c r="C235" s="19">
        <v>11</v>
      </c>
      <c r="D235" t="s">
        <v>41</v>
      </c>
    </row>
    <row r="236" spans="1:4" x14ac:dyDescent="0.3">
      <c r="A236" s="24" t="s">
        <v>50</v>
      </c>
      <c r="B236" s="62">
        <v>44438</v>
      </c>
      <c r="C236" s="19">
        <v>1</v>
      </c>
      <c r="D236" t="s">
        <v>41</v>
      </c>
    </row>
    <row r="237" spans="1:4" x14ac:dyDescent="0.3">
      <c r="A237" s="24" t="s">
        <v>49</v>
      </c>
      <c r="B237" s="62">
        <v>44439</v>
      </c>
      <c r="C237">
        <v>38</v>
      </c>
      <c r="D237" t="s">
        <v>43</v>
      </c>
    </row>
    <row r="238" spans="1:4" x14ac:dyDescent="0.3">
      <c r="A238" s="24" t="s">
        <v>49</v>
      </c>
      <c r="B238" s="62">
        <v>44440</v>
      </c>
      <c r="C238">
        <v>9</v>
      </c>
      <c r="D238" t="s">
        <v>43</v>
      </c>
    </row>
    <row r="239" spans="1:4" x14ac:dyDescent="0.3">
      <c r="A239" s="24" t="s">
        <v>58</v>
      </c>
      <c r="B239" s="62">
        <v>44439</v>
      </c>
      <c r="C239">
        <v>2</v>
      </c>
      <c r="D239" t="s">
        <v>43</v>
      </c>
    </row>
    <row r="240" spans="1:4" x14ac:dyDescent="0.3">
      <c r="A240" s="24" t="s">
        <v>58</v>
      </c>
      <c r="B240" s="62">
        <v>44440</v>
      </c>
      <c r="C240">
        <v>9</v>
      </c>
      <c r="D240" t="s">
        <v>43</v>
      </c>
    </row>
    <row r="241" spans="1:4" x14ac:dyDescent="0.3">
      <c r="A241" s="24" t="s">
        <v>50</v>
      </c>
      <c r="B241" s="62">
        <v>44439</v>
      </c>
      <c r="C241">
        <v>3</v>
      </c>
      <c r="D241" t="s">
        <v>43</v>
      </c>
    </row>
    <row r="242" spans="1:4" x14ac:dyDescent="0.3">
      <c r="A242" s="24" t="s">
        <v>50</v>
      </c>
      <c r="B242" s="62">
        <v>44440</v>
      </c>
      <c r="C242">
        <v>3</v>
      </c>
      <c r="D242" t="s">
        <v>43</v>
      </c>
    </row>
    <row r="243" spans="1:4" x14ac:dyDescent="0.3">
      <c r="A243" s="24" t="s">
        <v>49</v>
      </c>
      <c r="B243" s="62">
        <v>44441</v>
      </c>
      <c r="C243">
        <v>19</v>
      </c>
      <c r="D243" t="s">
        <v>55</v>
      </c>
    </row>
    <row r="244" spans="1:4" x14ac:dyDescent="0.3">
      <c r="A244" s="24" t="s">
        <v>49</v>
      </c>
      <c r="B244" s="62">
        <v>44442</v>
      </c>
      <c r="C244">
        <v>7</v>
      </c>
      <c r="D244" t="s">
        <v>55</v>
      </c>
    </row>
    <row r="245" spans="1:4" x14ac:dyDescent="0.3">
      <c r="A245" s="24" t="s">
        <v>49</v>
      </c>
      <c r="B245" s="62">
        <v>44443</v>
      </c>
      <c r="C245">
        <v>7</v>
      </c>
      <c r="D245" t="s">
        <v>55</v>
      </c>
    </row>
    <row r="246" spans="1:4" x14ac:dyDescent="0.3">
      <c r="A246" s="24" t="s">
        <v>49</v>
      </c>
      <c r="B246" s="62">
        <v>44444</v>
      </c>
      <c r="C246">
        <v>16</v>
      </c>
      <c r="D246" t="s">
        <v>55</v>
      </c>
    </row>
    <row r="247" spans="1:4" x14ac:dyDescent="0.3">
      <c r="A247" s="24" t="s">
        <v>49</v>
      </c>
      <c r="B247" s="62">
        <v>44445</v>
      </c>
      <c r="C247">
        <v>10</v>
      </c>
      <c r="D247" t="s">
        <v>55</v>
      </c>
    </row>
    <row r="248" spans="1:4" x14ac:dyDescent="0.3">
      <c r="A248" s="24" t="s">
        <v>49</v>
      </c>
      <c r="B248" s="62">
        <v>44446</v>
      </c>
      <c r="C248">
        <v>13</v>
      </c>
      <c r="D248" t="s">
        <v>55</v>
      </c>
    </row>
    <row r="249" spans="1:4" x14ac:dyDescent="0.3">
      <c r="A249" s="24" t="s">
        <v>49</v>
      </c>
      <c r="B249" s="62">
        <v>44447</v>
      </c>
      <c r="C249">
        <v>11</v>
      </c>
      <c r="D249" t="s">
        <v>55</v>
      </c>
    </row>
    <row r="250" spans="1:4" x14ac:dyDescent="0.3">
      <c r="A250" s="24" t="s">
        <v>49</v>
      </c>
      <c r="B250" s="62">
        <v>44448</v>
      </c>
      <c r="C250">
        <v>10</v>
      </c>
      <c r="D250" t="s">
        <v>55</v>
      </c>
    </row>
    <row r="251" spans="1:4" x14ac:dyDescent="0.3">
      <c r="A251" s="24" t="s">
        <v>58</v>
      </c>
      <c r="B251" s="62">
        <v>44441</v>
      </c>
      <c r="C251">
        <v>2</v>
      </c>
      <c r="D251" t="s">
        <v>55</v>
      </c>
    </row>
    <row r="252" spans="1:4" x14ac:dyDescent="0.3">
      <c r="A252" s="24" t="s">
        <v>58</v>
      </c>
      <c r="B252" s="62">
        <v>44442</v>
      </c>
      <c r="C252">
        <v>3</v>
      </c>
      <c r="D252" t="s">
        <v>55</v>
      </c>
    </row>
    <row r="253" spans="1:4" x14ac:dyDescent="0.3">
      <c r="A253" s="24" t="s">
        <v>58</v>
      </c>
      <c r="B253" s="62">
        <v>44443</v>
      </c>
      <c r="C253">
        <v>4</v>
      </c>
      <c r="D253" t="s">
        <v>55</v>
      </c>
    </row>
    <row r="254" spans="1:4" x14ac:dyDescent="0.3">
      <c r="A254" s="24" t="s">
        <v>58</v>
      </c>
      <c r="B254" s="62">
        <v>44444</v>
      </c>
      <c r="C254">
        <v>10</v>
      </c>
      <c r="D254" t="s">
        <v>55</v>
      </c>
    </row>
    <row r="255" spans="1:4" x14ac:dyDescent="0.3">
      <c r="A255" s="24" t="s">
        <v>58</v>
      </c>
      <c r="B255" s="62">
        <v>44445</v>
      </c>
      <c r="C255">
        <v>20</v>
      </c>
      <c r="D255" t="s">
        <v>55</v>
      </c>
    </row>
    <row r="256" spans="1:4" x14ac:dyDescent="0.3">
      <c r="A256" s="24" t="s">
        <v>58</v>
      </c>
      <c r="B256" s="62">
        <v>44446</v>
      </c>
      <c r="C256">
        <v>29</v>
      </c>
      <c r="D256" t="s">
        <v>55</v>
      </c>
    </row>
    <row r="257" spans="1:4" x14ac:dyDescent="0.3">
      <c r="A257" s="24" t="s">
        <v>58</v>
      </c>
      <c r="B257" s="62">
        <v>44447</v>
      </c>
      <c r="C257">
        <v>1</v>
      </c>
      <c r="D257" t="s">
        <v>55</v>
      </c>
    </row>
    <row r="258" spans="1:4" x14ac:dyDescent="0.3">
      <c r="A258" s="24" t="s">
        <v>58</v>
      </c>
      <c r="B258" s="62">
        <v>44448</v>
      </c>
      <c r="C258">
        <v>0</v>
      </c>
      <c r="D258" t="s">
        <v>55</v>
      </c>
    </row>
    <row r="259" spans="1:4" x14ac:dyDescent="0.3">
      <c r="A259" s="24" t="s">
        <v>50</v>
      </c>
      <c r="B259" s="62">
        <v>44441</v>
      </c>
      <c r="C259">
        <v>9</v>
      </c>
      <c r="D259" t="s">
        <v>55</v>
      </c>
    </row>
    <row r="260" spans="1:4" x14ac:dyDescent="0.3">
      <c r="A260" s="24" t="s">
        <v>50</v>
      </c>
      <c r="B260" s="62">
        <v>44442</v>
      </c>
      <c r="C260">
        <v>17</v>
      </c>
      <c r="D260" t="s">
        <v>55</v>
      </c>
    </row>
    <row r="261" spans="1:4" x14ac:dyDescent="0.3">
      <c r="A261" s="24" t="s">
        <v>50</v>
      </c>
      <c r="B261" s="62">
        <v>44443</v>
      </c>
      <c r="C261">
        <v>5</v>
      </c>
      <c r="D261" t="s">
        <v>55</v>
      </c>
    </row>
    <row r="262" spans="1:4" x14ac:dyDescent="0.3">
      <c r="A262" s="24" t="s">
        <v>50</v>
      </c>
      <c r="B262" s="62">
        <v>44444</v>
      </c>
      <c r="C262">
        <v>18</v>
      </c>
      <c r="D262" t="s">
        <v>55</v>
      </c>
    </row>
    <row r="263" spans="1:4" x14ac:dyDescent="0.3">
      <c r="A263" s="24" t="s">
        <v>50</v>
      </c>
      <c r="B263" s="62">
        <v>44445</v>
      </c>
      <c r="C263">
        <v>12</v>
      </c>
      <c r="D263" t="s">
        <v>55</v>
      </c>
    </row>
    <row r="264" spans="1:4" x14ac:dyDescent="0.3">
      <c r="A264" s="24" t="s">
        <v>50</v>
      </c>
      <c r="B264" s="62">
        <v>44446</v>
      </c>
      <c r="C264">
        <v>9</v>
      </c>
      <c r="D264" t="s">
        <v>55</v>
      </c>
    </row>
    <row r="265" spans="1:4" x14ac:dyDescent="0.3">
      <c r="A265" s="24" t="s">
        <v>50</v>
      </c>
      <c r="B265" s="62">
        <v>44447</v>
      </c>
      <c r="C265">
        <v>10</v>
      </c>
      <c r="D265" t="s">
        <v>55</v>
      </c>
    </row>
    <row r="266" spans="1:4" x14ac:dyDescent="0.3">
      <c r="A266" s="24" t="s">
        <v>50</v>
      </c>
      <c r="B266" s="62">
        <v>44448</v>
      </c>
      <c r="C266">
        <v>9</v>
      </c>
      <c r="D266" t="s">
        <v>55</v>
      </c>
    </row>
  </sheetData>
  <mergeCells count="1">
    <mergeCell ref="K88:M94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"/>
  <sheetViews>
    <sheetView zoomScale="110" zoomScaleNormal="110" workbookViewId="0">
      <pane ySplit="2" topLeftCell="A78" activePane="bottomLeft" state="frozen"/>
      <selection pane="bottomLeft" sqref="A1:D1"/>
    </sheetView>
  </sheetViews>
  <sheetFormatPr defaultRowHeight="14.4" x14ac:dyDescent="0.3"/>
  <cols>
    <col min="1" max="1" width="9.33203125" style="4" bestFit="1" customWidth="1"/>
    <col min="2" max="2" width="9.109375" style="2" bestFit="1" customWidth="1"/>
    <col min="3" max="6" width="10.5546875" style="2" bestFit="1" customWidth="1"/>
    <col min="7" max="7" width="14.6640625" style="2" bestFit="1" customWidth="1"/>
    <col min="8" max="9" width="10.5546875" style="2" bestFit="1" customWidth="1"/>
    <col min="10" max="10" width="17.33203125" style="2" bestFit="1" customWidth="1"/>
    <col min="11" max="11" width="17.33203125" style="2" customWidth="1"/>
    <col min="12" max="12" width="17.33203125" style="2" bestFit="1" customWidth="1"/>
    <col min="13" max="13" width="10.21875" bestFit="1" customWidth="1"/>
    <col min="14" max="14" width="16.109375" bestFit="1" customWidth="1"/>
    <col min="15" max="15" width="21.88671875" bestFit="1" customWidth="1"/>
    <col min="16" max="16" width="12.6640625" bestFit="1" customWidth="1"/>
    <col min="17" max="17" width="11.6640625" style="2" bestFit="1" customWidth="1"/>
    <col min="18" max="18" width="16.5546875" style="2" bestFit="1" customWidth="1"/>
    <col min="19" max="19" width="15.5546875" style="2" bestFit="1" customWidth="1"/>
    <col min="20" max="20" width="9.5546875" style="2" bestFit="1" customWidth="1"/>
    <col min="21" max="21" width="8.33203125" style="2" bestFit="1" customWidth="1"/>
    <col min="22" max="22" width="16.109375" style="2" bestFit="1" customWidth="1"/>
    <col min="23" max="23" width="16.44140625" style="2" bestFit="1" customWidth="1"/>
    <col min="24" max="24" width="10.109375" style="3" bestFit="1" customWidth="1"/>
    <col min="25" max="25" width="66.5546875" style="2" bestFit="1" customWidth="1"/>
    <col min="26" max="26" width="8.33203125" style="2" bestFit="1" customWidth="1"/>
    <col min="27" max="27" width="16.44140625" style="2" bestFit="1" customWidth="1"/>
    <col min="28" max="28" width="7.88671875" style="2" bestFit="1" customWidth="1"/>
    <col min="29" max="29" width="12.33203125" style="2" bestFit="1" customWidth="1"/>
    <col min="30" max="16384" width="8.88671875" style="2"/>
  </cols>
  <sheetData>
    <row r="1" spans="1:26" ht="31.8" thickBot="1" x14ac:dyDescent="0.65">
      <c r="A1" s="253" t="s">
        <v>59</v>
      </c>
      <c r="B1" s="254"/>
      <c r="C1" s="254"/>
      <c r="D1" s="255"/>
      <c r="E1" s="40"/>
      <c r="F1" s="41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106"/>
      <c r="Y1" s="29"/>
    </row>
    <row r="2" spans="1:26" s="55" customFormat="1" x14ac:dyDescent="0.3">
      <c r="A2" s="84" t="s">
        <v>0</v>
      </c>
      <c r="B2" s="85" t="s">
        <v>19</v>
      </c>
      <c r="C2" s="56" t="s">
        <v>1</v>
      </c>
      <c r="D2" s="56" t="s">
        <v>2</v>
      </c>
      <c r="E2" s="57" t="s">
        <v>3</v>
      </c>
      <c r="F2" s="57" t="s">
        <v>4</v>
      </c>
      <c r="G2" s="57" t="s">
        <v>37</v>
      </c>
      <c r="H2" s="57" t="s">
        <v>5</v>
      </c>
      <c r="I2" s="57" t="s">
        <v>6</v>
      </c>
      <c r="J2" s="57" t="s">
        <v>67</v>
      </c>
      <c r="K2" s="57" t="s">
        <v>68</v>
      </c>
      <c r="L2" s="57" t="s">
        <v>69</v>
      </c>
      <c r="M2" s="57" t="s">
        <v>39</v>
      </c>
      <c r="N2" s="57" t="s">
        <v>38</v>
      </c>
      <c r="O2" s="57" t="s">
        <v>70</v>
      </c>
      <c r="P2" s="58" t="s">
        <v>7</v>
      </c>
      <c r="Q2" s="59" t="s">
        <v>8</v>
      </c>
      <c r="R2" s="59" t="s">
        <v>111</v>
      </c>
      <c r="S2" s="59" t="s">
        <v>110</v>
      </c>
      <c r="T2" s="59" t="s">
        <v>11</v>
      </c>
      <c r="U2" s="59" t="s">
        <v>28</v>
      </c>
      <c r="V2" s="59" t="s">
        <v>77</v>
      </c>
      <c r="W2" s="60" t="s">
        <v>42</v>
      </c>
      <c r="X2" s="107" t="s">
        <v>29</v>
      </c>
      <c r="Y2" s="86" t="s">
        <v>46</v>
      </c>
    </row>
    <row r="3" spans="1:26" x14ac:dyDescent="0.3">
      <c r="A3" s="13">
        <v>44357</v>
      </c>
      <c r="B3" s="12" t="s">
        <v>13</v>
      </c>
      <c r="C3" s="179">
        <v>0</v>
      </c>
      <c r="D3" s="179">
        <v>0</v>
      </c>
      <c r="E3" s="179">
        <v>1</v>
      </c>
      <c r="F3" s="179">
        <v>2</v>
      </c>
      <c r="G3" s="179">
        <v>1</v>
      </c>
      <c r="H3" s="179">
        <v>1</v>
      </c>
      <c r="I3" s="179">
        <v>0</v>
      </c>
      <c r="J3" s="179">
        <v>1</v>
      </c>
      <c r="K3" s="179">
        <v>0</v>
      </c>
      <c r="L3" s="177" t="s">
        <v>40</v>
      </c>
      <c r="M3" s="177">
        <v>0</v>
      </c>
      <c r="N3" s="179">
        <v>19</v>
      </c>
      <c r="O3" s="178">
        <f>SUM(Table1[[#This Row],[BON BI 1]:[BON AFF Flume]])</f>
        <v>25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162">
        <f>Table1[[#This Row],[BON '# ENCOUNTERED]]-SUM(Table1[[#This Row],[Trap Reject]:[Transport Mort]])</f>
        <v>25</v>
      </c>
      <c r="X3" s="177" t="s">
        <v>43</v>
      </c>
      <c r="Y3" s="8"/>
      <c r="Z3" s="27"/>
    </row>
    <row r="4" spans="1:26" x14ac:dyDescent="0.3">
      <c r="A4" s="13">
        <v>44358</v>
      </c>
      <c r="B4" s="12" t="s">
        <v>14</v>
      </c>
      <c r="C4" s="179">
        <v>0</v>
      </c>
      <c r="D4" s="179">
        <v>0</v>
      </c>
      <c r="E4" s="179">
        <v>0</v>
      </c>
      <c r="F4" s="179">
        <v>1</v>
      </c>
      <c r="G4" s="179">
        <v>1</v>
      </c>
      <c r="H4" s="179">
        <v>0</v>
      </c>
      <c r="I4" s="179">
        <v>0</v>
      </c>
      <c r="J4" s="179">
        <v>1</v>
      </c>
      <c r="K4" s="179">
        <v>0</v>
      </c>
      <c r="L4" s="179">
        <v>1</v>
      </c>
      <c r="M4" s="177">
        <v>0</v>
      </c>
      <c r="N4" s="179">
        <v>30</v>
      </c>
      <c r="O4" s="178">
        <f>SUM(Table1[[#This Row],[BON BI 1]:[BON AFF Flume]])</f>
        <v>34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162">
        <f>Table1[[#This Row],[BON '# ENCOUNTERED]]-SUM(Table1[[#This Row],[Trap Reject]:[Transport Mort]])</f>
        <v>34</v>
      </c>
      <c r="X4" s="177" t="s">
        <v>43</v>
      </c>
      <c r="Y4" s="8"/>
      <c r="Z4" s="27"/>
    </row>
    <row r="5" spans="1:26" x14ac:dyDescent="0.3">
      <c r="A5" s="13">
        <v>44359</v>
      </c>
      <c r="B5" s="12" t="s">
        <v>15</v>
      </c>
      <c r="C5" s="179">
        <v>0</v>
      </c>
      <c r="D5" s="179">
        <v>0</v>
      </c>
      <c r="E5" s="179">
        <v>1</v>
      </c>
      <c r="F5" s="179">
        <v>0</v>
      </c>
      <c r="G5" s="179">
        <v>0</v>
      </c>
      <c r="H5" s="179">
        <v>0</v>
      </c>
      <c r="I5" s="179">
        <v>0</v>
      </c>
      <c r="J5" s="179">
        <v>0</v>
      </c>
      <c r="K5" s="179">
        <v>1</v>
      </c>
      <c r="L5" s="179">
        <v>0</v>
      </c>
      <c r="M5" s="177">
        <v>0</v>
      </c>
      <c r="N5" s="179">
        <v>40</v>
      </c>
      <c r="O5" s="178">
        <f>SUM(Table1[[#This Row],[BON BI 1]:[BON AFF Flume]])</f>
        <v>42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162">
        <f>Table1[[#This Row],[BON '# ENCOUNTERED]]-SUM(Table1[[#This Row],[Trap Reject]:[Transport Mort]])</f>
        <v>42</v>
      </c>
      <c r="X5" s="177" t="s">
        <v>41</v>
      </c>
      <c r="Y5" s="8"/>
      <c r="Z5" s="27"/>
    </row>
    <row r="6" spans="1:26" x14ac:dyDescent="0.3">
      <c r="A6" s="13">
        <v>44360</v>
      </c>
      <c r="B6" s="12" t="s">
        <v>16</v>
      </c>
      <c r="C6" s="179">
        <v>0</v>
      </c>
      <c r="D6" s="179">
        <v>1</v>
      </c>
      <c r="E6" s="179">
        <v>0</v>
      </c>
      <c r="F6" s="179">
        <v>8</v>
      </c>
      <c r="G6" s="179">
        <v>0</v>
      </c>
      <c r="H6" s="179">
        <v>2</v>
      </c>
      <c r="I6" s="179">
        <v>0</v>
      </c>
      <c r="J6" s="179">
        <v>0</v>
      </c>
      <c r="K6" s="179">
        <v>0</v>
      </c>
      <c r="L6" s="179">
        <v>0</v>
      </c>
      <c r="M6" s="177">
        <v>0</v>
      </c>
      <c r="N6" s="179">
        <v>24</v>
      </c>
      <c r="O6" s="178">
        <f>SUM(Table1[[#This Row],[BON BI 1]:[BON AFF Flume]])</f>
        <v>35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162">
        <f>Table1[[#This Row],[BON '# ENCOUNTERED]]-SUM(Table1[[#This Row],[Trap Reject]:[Transport Mort]])</f>
        <v>35</v>
      </c>
      <c r="X6" s="177" t="s">
        <v>41</v>
      </c>
      <c r="Y6" s="8"/>
      <c r="Z6" s="27"/>
    </row>
    <row r="7" spans="1:26" x14ac:dyDescent="0.3">
      <c r="A7" s="13">
        <v>44361</v>
      </c>
      <c r="B7" s="12" t="s">
        <v>17</v>
      </c>
      <c r="C7" s="179">
        <v>1</v>
      </c>
      <c r="D7" s="179">
        <v>0</v>
      </c>
      <c r="E7" s="179">
        <v>2</v>
      </c>
      <c r="F7" s="179">
        <v>11</v>
      </c>
      <c r="G7" s="179">
        <v>0</v>
      </c>
      <c r="H7" s="179">
        <v>1</v>
      </c>
      <c r="I7" s="179">
        <v>0</v>
      </c>
      <c r="J7" s="179">
        <v>0</v>
      </c>
      <c r="K7" s="179">
        <v>0</v>
      </c>
      <c r="L7" s="179">
        <v>0</v>
      </c>
      <c r="M7" s="177">
        <v>0</v>
      </c>
      <c r="N7" s="179">
        <v>32</v>
      </c>
      <c r="O7" s="178">
        <f>SUM(Table1[[#This Row],[BON BI 1]:[BON AFF Flume]])</f>
        <v>47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162">
        <f>Table1[[#This Row],[BON '# ENCOUNTERED]]-SUM(Table1[[#This Row],[Trap Reject]:[Transport Mort]])</f>
        <v>47</v>
      </c>
      <c r="X7" s="177" t="s">
        <v>41</v>
      </c>
      <c r="Y7" s="8"/>
      <c r="Z7" s="27"/>
    </row>
    <row r="8" spans="1:26" x14ac:dyDescent="0.3">
      <c r="A8" s="13">
        <v>44362</v>
      </c>
      <c r="B8" s="12" t="s">
        <v>18</v>
      </c>
      <c r="C8" s="179">
        <v>0</v>
      </c>
      <c r="D8" s="179">
        <v>0</v>
      </c>
      <c r="E8" s="179">
        <v>0</v>
      </c>
      <c r="F8" s="179">
        <v>6</v>
      </c>
      <c r="G8" s="179">
        <v>0</v>
      </c>
      <c r="H8" s="179">
        <v>8</v>
      </c>
      <c r="I8" s="179">
        <v>2</v>
      </c>
      <c r="J8" s="179">
        <v>0</v>
      </c>
      <c r="K8" s="179">
        <v>0</v>
      </c>
      <c r="L8" s="179">
        <v>1</v>
      </c>
      <c r="M8" s="177">
        <v>0</v>
      </c>
      <c r="N8" s="179">
        <v>53</v>
      </c>
      <c r="O8" s="178">
        <f>SUM(Table1[[#This Row],[BON BI 1]:[BON AFF Flume]])</f>
        <v>70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162">
        <f>Table1[[#This Row],[BON '# ENCOUNTERED]]-SUM(Table1[[#This Row],[Trap Reject]:[Transport Mort]])</f>
        <v>70</v>
      </c>
      <c r="X8" s="177" t="s">
        <v>55</v>
      </c>
      <c r="Y8" s="8"/>
      <c r="Z8" s="27"/>
    </row>
    <row r="9" spans="1:26" x14ac:dyDescent="0.3">
      <c r="A9" s="13">
        <v>44363</v>
      </c>
      <c r="B9" s="12" t="s">
        <v>12</v>
      </c>
      <c r="C9" s="179">
        <v>2</v>
      </c>
      <c r="D9" s="179">
        <v>0</v>
      </c>
      <c r="E9" s="179">
        <v>1</v>
      </c>
      <c r="F9" s="179">
        <v>6</v>
      </c>
      <c r="G9" s="179">
        <v>0</v>
      </c>
      <c r="H9" s="179">
        <v>0</v>
      </c>
      <c r="I9" s="179">
        <v>0</v>
      </c>
      <c r="J9" s="179">
        <v>1</v>
      </c>
      <c r="K9" s="179">
        <v>0</v>
      </c>
      <c r="L9" s="179">
        <v>1</v>
      </c>
      <c r="M9" s="177">
        <v>0</v>
      </c>
      <c r="N9" s="179">
        <v>45</v>
      </c>
      <c r="O9" s="178">
        <f>SUM(Table1[[#This Row],[BON BI 1]:[BON AFF Flume]])</f>
        <v>56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162">
        <f>Table1[[#This Row],[BON '# ENCOUNTERED]]-SUM(Table1[[#This Row],[Trap Reject]:[Transport Mort]])</f>
        <v>56</v>
      </c>
      <c r="X9" s="177" t="s">
        <v>55</v>
      </c>
      <c r="Y9" s="8"/>
      <c r="Z9" s="27"/>
    </row>
    <row r="10" spans="1:26" s="28" customFormat="1" x14ac:dyDescent="0.3">
      <c r="A10" s="13">
        <v>44364</v>
      </c>
      <c r="B10" s="12" t="s">
        <v>13</v>
      </c>
      <c r="C10" s="179">
        <v>0</v>
      </c>
      <c r="D10" s="179">
        <v>0</v>
      </c>
      <c r="E10" s="179">
        <v>1</v>
      </c>
      <c r="F10" s="179">
        <v>7</v>
      </c>
      <c r="G10" s="179">
        <v>0</v>
      </c>
      <c r="H10" s="179">
        <v>0</v>
      </c>
      <c r="I10" s="179">
        <v>0</v>
      </c>
      <c r="J10" s="179">
        <v>1</v>
      </c>
      <c r="K10" s="179">
        <v>0</v>
      </c>
      <c r="L10" s="179">
        <v>4</v>
      </c>
      <c r="M10" s="177">
        <v>0</v>
      </c>
      <c r="N10" s="179">
        <v>43</v>
      </c>
      <c r="O10" s="178">
        <f>SUM(Table1[[#This Row],[BON BI 1]:[BON AFF Flume]])</f>
        <v>56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162">
        <f>Table1[[#This Row],[BON '# ENCOUNTERED]]-SUM(Table1[[#This Row],[Trap Reject]:[Transport Mort]])</f>
        <v>56</v>
      </c>
      <c r="X10" s="177" t="s">
        <v>43</v>
      </c>
      <c r="Y10" s="110" t="s">
        <v>71</v>
      </c>
      <c r="Z10" s="31"/>
    </row>
    <row r="11" spans="1:26" s="29" customFormat="1" x14ac:dyDescent="0.3">
      <c r="A11" s="13">
        <v>44365</v>
      </c>
      <c r="B11" s="12" t="s">
        <v>14</v>
      </c>
      <c r="C11" s="179">
        <v>2</v>
      </c>
      <c r="D11" s="179">
        <v>0</v>
      </c>
      <c r="E11" s="179">
        <v>1</v>
      </c>
      <c r="F11" s="179">
        <v>8</v>
      </c>
      <c r="G11" s="179">
        <v>0</v>
      </c>
      <c r="H11" s="179">
        <v>0</v>
      </c>
      <c r="I11" s="179">
        <v>2</v>
      </c>
      <c r="J11" s="179">
        <v>0</v>
      </c>
      <c r="K11" s="179">
        <v>0</v>
      </c>
      <c r="L11" s="179">
        <v>6</v>
      </c>
      <c r="M11" s="177">
        <v>0</v>
      </c>
      <c r="N11" s="179">
        <v>38</v>
      </c>
      <c r="O11" s="178">
        <f>SUM(Table1[[#This Row],[BON BI 1]:[BON AFF Flume]])</f>
        <v>57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162">
        <f>Table1[[#This Row],[BON '# ENCOUNTERED]]-SUM(Table1[[#This Row],[Trap Reject]:[Transport Mort]])</f>
        <v>57</v>
      </c>
      <c r="X11" s="177" t="s">
        <v>43</v>
      </c>
      <c r="Y11" s="110" t="s">
        <v>72</v>
      </c>
    </row>
    <row r="12" spans="1:26" s="5" customFormat="1" x14ac:dyDescent="0.3">
      <c r="A12" s="13">
        <v>44366</v>
      </c>
      <c r="B12" s="12" t="s">
        <v>15</v>
      </c>
      <c r="C12" s="179">
        <v>2</v>
      </c>
      <c r="D12" s="179">
        <v>0</v>
      </c>
      <c r="E12" s="179">
        <v>0</v>
      </c>
      <c r="F12" s="179">
        <v>4</v>
      </c>
      <c r="G12" s="179">
        <v>1</v>
      </c>
      <c r="H12" s="179">
        <v>2</v>
      </c>
      <c r="I12" s="179">
        <v>0</v>
      </c>
      <c r="J12" s="179">
        <v>0</v>
      </c>
      <c r="K12" s="179">
        <v>0</v>
      </c>
      <c r="L12" s="179">
        <v>13</v>
      </c>
      <c r="M12" s="177">
        <v>0</v>
      </c>
      <c r="N12" s="179">
        <v>35</v>
      </c>
      <c r="O12" s="178">
        <f>SUM(Table1[[#This Row],[BON BI 1]:[BON AFF Flume]])</f>
        <v>57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162">
        <f>Table1[[#This Row],[BON '# ENCOUNTERED]]-SUM(Table1[[#This Row],[Trap Reject]:[Transport Mort]])</f>
        <v>57</v>
      </c>
      <c r="X12" s="177" t="s">
        <v>41</v>
      </c>
      <c r="Y12" s="179" t="s">
        <v>73</v>
      </c>
      <c r="Z12" s="22"/>
    </row>
    <row r="13" spans="1:26" x14ac:dyDescent="0.3">
      <c r="A13" s="13">
        <v>44367</v>
      </c>
      <c r="B13" s="12" t="s">
        <v>16</v>
      </c>
      <c r="C13" s="179">
        <v>1</v>
      </c>
      <c r="D13" s="179">
        <v>0</v>
      </c>
      <c r="E13" s="179">
        <v>2</v>
      </c>
      <c r="F13" s="179">
        <v>29</v>
      </c>
      <c r="G13" s="179">
        <v>0</v>
      </c>
      <c r="H13" s="179">
        <v>7</v>
      </c>
      <c r="I13" s="179">
        <v>2</v>
      </c>
      <c r="J13" s="179">
        <v>5</v>
      </c>
      <c r="K13" s="179">
        <v>1</v>
      </c>
      <c r="L13" s="179">
        <v>1</v>
      </c>
      <c r="M13" s="177">
        <v>0</v>
      </c>
      <c r="N13" s="179">
        <v>37</v>
      </c>
      <c r="O13" s="178">
        <f>SUM(Table1[[#This Row],[BON BI 1]:[BON AFF Flume]])</f>
        <v>85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162">
        <f>Table1[[#This Row],[BON '# ENCOUNTERED]]-SUM(Table1[[#This Row],[Trap Reject]:[Transport Mort]])</f>
        <v>85</v>
      </c>
      <c r="X13" s="177" t="s">
        <v>41</v>
      </c>
      <c r="Y13" s="110" t="s">
        <v>74</v>
      </c>
      <c r="Z13" s="27"/>
    </row>
    <row r="14" spans="1:26" s="28" customFormat="1" x14ac:dyDescent="0.3">
      <c r="A14" s="103">
        <v>44368</v>
      </c>
      <c r="B14" s="104" t="s">
        <v>17</v>
      </c>
      <c r="C14" s="180">
        <v>0</v>
      </c>
      <c r="D14" s="180">
        <v>2</v>
      </c>
      <c r="E14" s="180">
        <v>0</v>
      </c>
      <c r="F14" s="180">
        <v>1</v>
      </c>
      <c r="G14" s="180">
        <v>1</v>
      </c>
      <c r="H14" s="180">
        <v>0</v>
      </c>
      <c r="I14" s="180">
        <v>1</v>
      </c>
      <c r="J14" s="180">
        <v>0</v>
      </c>
      <c r="K14" s="180">
        <v>0</v>
      </c>
      <c r="L14" s="180">
        <v>2</v>
      </c>
      <c r="M14" s="181">
        <v>0</v>
      </c>
      <c r="N14" s="180">
        <v>52</v>
      </c>
      <c r="O14" s="182">
        <f>SUM(Table1[[#This Row],[BON BI 1]:[BON AFF Flume]])</f>
        <v>59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8">
        <v>0</v>
      </c>
      <c r="W14" s="183">
        <f>Table1[[#This Row],[BON '# ENCOUNTERED]]-SUM(Table1[[#This Row],[Trap Reject]:[Transport Mort]])</f>
        <v>59</v>
      </c>
      <c r="X14" s="181" t="s">
        <v>41</v>
      </c>
      <c r="Y14" s="184" t="s">
        <v>72</v>
      </c>
      <c r="Z14" s="31"/>
    </row>
    <row r="15" spans="1:26" x14ac:dyDescent="0.3">
      <c r="A15" s="103">
        <v>44369</v>
      </c>
      <c r="B15" s="104" t="s">
        <v>18</v>
      </c>
      <c r="C15" s="179">
        <v>1</v>
      </c>
      <c r="D15" s="179">
        <v>0</v>
      </c>
      <c r="E15" s="179">
        <v>1</v>
      </c>
      <c r="F15" s="179">
        <v>11</v>
      </c>
      <c r="G15" s="179">
        <v>0</v>
      </c>
      <c r="H15" s="179">
        <v>6</v>
      </c>
      <c r="I15" s="179">
        <v>0</v>
      </c>
      <c r="J15" s="179">
        <v>0</v>
      </c>
      <c r="K15" s="179">
        <v>0</v>
      </c>
      <c r="L15" s="177" t="s">
        <v>40</v>
      </c>
      <c r="M15" s="185">
        <v>0</v>
      </c>
      <c r="N15" s="185">
        <v>32</v>
      </c>
      <c r="O15" s="182">
        <f>SUM(Table1[[#This Row],[BON BI 1]:[BON AFF Flume]])</f>
        <v>51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8">
        <v>0</v>
      </c>
      <c r="W15" s="183">
        <f>Table1[[#This Row],[BON '# ENCOUNTERED]]-SUM(Table1[[#This Row],[Trap Reject]:[Transport Mort]])</f>
        <v>51</v>
      </c>
      <c r="X15" s="177" t="s">
        <v>55</v>
      </c>
      <c r="Y15" s="179"/>
    </row>
    <row r="16" spans="1:26" x14ac:dyDescent="0.3">
      <c r="A16" s="103">
        <v>44370</v>
      </c>
      <c r="B16" s="104" t="s">
        <v>12</v>
      </c>
      <c r="C16" s="179">
        <v>1</v>
      </c>
      <c r="D16" s="179">
        <v>3</v>
      </c>
      <c r="E16" s="179">
        <v>4</v>
      </c>
      <c r="F16" s="179">
        <v>16</v>
      </c>
      <c r="G16" s="179">
        <v>4</v>
      </c>
      <c r="H16" s="179">
        <v>0</v>
      </c>
      <c r="I16" s="179">
        <v>3</v>
      </c>
      <c r="J16" s="179">
        <v>0</v>
      </c>
      <c r="K16" s="179">
        <v>0</v>
      </c>
      <c r="L16" s="179">
        <v>15</v>
      </c>
      <c r="M16" s="179">
        <v>0</v>
      </c>
      <c r="N16" s="179">
        <v>66</v>
      </c>
      <c r="O16" s="182">
        <f>SUM(Table1[[#This Row],[BON BI 1]:[BON AFF Flume]])</f>
        <v>112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8">
        <v>0</v>
      </c>
      <c r="W16" s="183">
        <f>Table1[[#This Row],[BON '# ENCOUNTERED]]-SUM(Table1[[#This Row],[Trap Reject]:[Transport Mort]])</f>
        <v>112</v>
      </c>
      <c r="X16" s="177" t="s">
        <v>55</v>
      </c>
      <c r="Y16" s="8"/>
    </row>
    <row r="17" spans="1:25" x14ac:dyDescent="0.3">
      <c r="A17" s="103">
        <v>44371</v>
      </c>
      <c r="B17" s="104" t="s">
        <v>13</v>
      </c>
      <c r="C17" s="179">
        <v>4</v>
      </c>
      <c r="D17" s="179">
        <v>6</v>
      </c>
      <c r="E17" s="179">
        <v>4</v>
      </c>
      <c r="F17" s="179">
        <v>4</v>
      </c>
      <c r="G17" s="179">
        <v>1</v>
      </c>
      <c r="H17" s="179">
        <v>0</v>
      </c>
      <c r="I17" s="179">
        <v>1</v>
      </c>
      <c r="J17" s="179">
        <v>4</v>
      </c>
      <c r="K17" s="179">
        <v>2</v>
      </c>
      <c r="L17" s="179">
        <v>14</v>
      </c>
      <c r="M17" s="179">
        <v>0</v>
      </c>
      <c r="N17" s="179">
        <v>66</v>
      </c>
      <c r="O17" s="182">
        <f>SUM(Table1[[#This Row],[BON BI 1]:[BON AFF Flume]])</f>
        <v>106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8">
        <v>2</v>
      </c>
      <c r="W17" s="183">
        <f>Table1[[#This Row],[BON '# ENCOUNTERED]]-SUM(Table1[[#This Row],[Trap Reject]:[Transport Mort]])</f>
        <v>104</v>
      </c>
      <c r="X17" s="177" t="s">
        <v>43</v>
      </c>
      <c r="Y17" s="8"/>
    </row>
    <row r="18" spans="1:25" x14ac:dyDescent="0.3">
      <c r="A18" s="13">
        <v>44372</v>
      </c>
      <c r="B18" s="12" t="s">
        <v>14</v>
      </c>
      <c r="C18" s="179">
        <v>1</v>
      </c>
      <c r="D18" s="179">
        <v>1</v>
      </c>
      <c r="E18" s="179">
        <v>0</v>
      </c>
      <c r="F18" s="179">
        <v>2</v>
      </c>
      <c r="G18" s="179">
        <v>8</v>
      </c>
      <c r="H18" s="179">
        <v>1</v>
      </c>
      <c r="I18" s="179">
        <v>11</v>
      </c>
      <c r="J18" s="179">
        <v>1</v>
      </c>
      <c r="K18" s="179">
        <v>3</v>
      </c>
      <c r="L18" s="179">
        <v>16</v>
      </c>
      <c r="M18" s="179">
        <v>0</v>
      </c>
      <c r="N18" s="179">
        <v>73</v>
      </c>
      <c r="O18" s="178">
        <f>SUM(Table1[[#This Row],[BON BI 1]:[BON AFF Flume]])</f>
        <v>117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162">
        <f>Table1[[#This Row],[BON '# ENCOUNTERED]]-SUM(Table1[[#This Row],[Trap Reject]:[Transport Mort]])</f>
        <v>117</v>
      </c>
      <c r="X18" s="177" t="s">
        <v>43</v>
      </c>
      <c r="Y18" s="8"/>
    </row>
    <row r="19" spans="1:25" s="5" customFormat="1" x14ac:dyDescent="0.3">
      <c r="A19" s="13">
        <v>44373</v>
      </c>
      <c r="B19" s="12" t="s">
        <v>15</v>
      </c>
      <c r="C19" s="179">
        <v>1</v>
      </c>
      <c r="D19" s="179">
        <v>2</v>
      </c>
      <c r="E19" s="179">
        <v>4</v>
      </c>
      <c r="F19" s="179">
        <v>11</v>
      </c>
      <c r="G19" s="179">
        <v>14</v>
      </c>
      <c r="H19" s="179">
        <v>0</v>
      </c>
      <c r="I19" s="179">
        <v>1</v>
      </c>
      <c r="J19" s="179">
        <v>1</v>
      </c>
      <c r="K19" s="179">
        <v>0</v>
      </c>
      <c r="L19" s="179">
        <v>4</v>
      </c>
      <c r="M19" s="179">
        <v>0</v>
      </c>
      <c r="N19" s="179">
        <v>77</v>
      </c>
      <c r="O19" s="178">
        <f>SUM(Table1[[#This Row],[BON BI 1]:[BON AFF Flume]])</f>
        <v>115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162">
        <f>Table1[[#This Row],[BON '# ENCOUNTERED]]-SUM(Table1[[#This Row],[Trap Reject]:[Transport Mort]])</f>
        <v>115</v>
      </c>
      <c r="X19" s="186" t="s">
        <v>41</v>
      </c>
      <c r="Y19" s="8"/>
    </row>
    <row r="20" spans="1:25" x14ac:dyDescent="0.3">
      <c r="A20" s="13">
        <v>44374</v>
      </c>
      <c r="B20" s="12" t="s">
        <v>16</v>
      </c>
      <c r="C20" s="179">
        <v>2</v>
      </c>
      <c r="D20" s="179">
        <v>3</v>
      </c>
      <c r="E20" s="179">
        <v>3</v>
      </c>
      <c r="F20" s="179">
        <v>3</v>
      </c>
      <c r="G20" s="179">
        <v>3</v>
      </c>
      <c r="H20" s="179">
        <v>0</v>
      </c>
      <c r="I20" s="179">
        <v>5</v>
      </c>
      <c r="J20" s="179">
        <v>3</v>
      </c>
      <c r="K20" s="179">
        <v>0</v>
      </c>
      <c r="L20" s="179">
        <v>7</v>
      </c>
      <c r="M20" s="179">
        <v>0</v>
      </c>
      <c r="N20" s="179">
        <v>55</v>
      </c>
      <c r="O20" s="178">
        <f>SUM(Table1[[#This Row],[BON BI 1]:[BON AFF Flume]])</f>
        <v>84</v>
      </c>
      <c r="P20" s="8">
        <v>0</v>
      </c>
      <c r="Q20" s="8">
        <v>0</v>
      </c>
      <c r="R20" s="8">
        <v>0</v>
      </c>
      <c r="S20" s="8">
        <v>1</v>
      </c>
      <c r="T20" s="8">
        <v>0</v>
      </c>
      <c r="U20" s="8">
        <v>0</v>
      </c>
      <c r="V20" s="8">
        <v>0</v>
      </c>
      <c r="W20" s="162">
        <f>Table1[[#This Row],[BON '# ENCOUNTERED]]-SUM(Table1[[#This Row],[Trap Reject]:[Transport Mort]])</f>
        <v>83</v>
      </c>
      <c r="X20" s="186" t="s">
        <v>41</v>
      </c>
      <c r="Y20" s="8"/>
    </row>
    <row r="21" spans="1:25" x14ac:dyDescent="0.3">
      <c r="A21" s="13">
        <v>44375</v>
      </c>
      <c r="B21" s="12" t="s">
        <v>17</v>
      </c>
      <c r="C21" s="179">
        <v>1</v>
      </c>
      <c r="D21" s="179">
        <v>2</v>
      </c>
      <c r="E21" s="179">
        <v>4</v>
      </c>
      <c r="F21" s="179">
        <v>4</v>
      </c>
      <c r="G21" s="179">
        <v>3</v>
      </c>
      <c r="H21" s="179">
        <v>0</v>
      </c>
      <c r="I21" s="179">
        <v>4</v>
      </c>
      <c r="J21" s="179">
        <v>1</v>
      </c>
      <c r="K21" s="179">
        <v>3</v>
      </c>
      <c r="L21" s="179">
        <v>10</v>
      </c>
      <c r="M21" s="179">
        <v>0</v>
      </c>
      <c r="N21" s="179">
        <v>53</v>
      </c>
      <c r="O21" s="178">
        <f>SUM(Table1[[#This Row],[BON BI 1]:[BON AFF Flume]])</f>
        <v>85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162">
        <f>Table1[[#This Row],[BON '# ENCOUNTERED]]-SUM(Table1[[#This Row],[Trap Reject]:[Transport Mort]])</f>
        <v>85</v>
      </c>
      <c r="X21" s="186" t="s">
        <v>41</v>
      </c>
      <c r="Y21" s="187" t="s">
        <v>72</v>
      </c>
    </row>
    <row r="22" spans="1:25" x14ac:dyDescent="0.3">
      <c r="A22" s="13">
        <v>44376</v>
      </c>
      <c r="B22" s="12" t="s">
        <v>18</v>
      </c>
      <c r="C22" s="179">
        <v>0</v>
      </c>
      <c r="D22" s="179">
        <v>1</v>
      </c>
      <c r="E22" s="179">
        <v>1</v>
      </c>
      <c r="F22" s="179">
        <v>17</v>
      </c>
      <c r="G22" s="179">
        <v>3</v>
      </c>
      <c r="H22" s="179">
        <v>3</v>
      </c>
      <c r="I22" s="179">
        <v>2</v>
      </c>
      <c r="J22" s="177" t="s">
        <v>40</v>
      </c>
      <c r="K22" s="177" t="s">
        <v>40</v>
      </c>
      <c r="L22" s="177" t="s">
        <v>40</v>
      </c>
      <c r="M22" s="179">
        <v>0</v>
      </c>
      <c r="N22" s="179">
        <v>65</v>
      </c>
      <c r="O22" s="178">
        <f>SUM(Table1[[#This Row],[BON BI 1]:[BON AFF Flume]])</f>
        <v>92</v>
      </c>
      <c r="P22" s="8">
        <v>0</v>
      </c>
      <c r="Q22" s="8">
        <v>0</v>
      </c>
      <c r="R22" s="8">
        <v>0</v>
      </c>
      <c r="S22" s="8">
        <v>2</v>
      </c>
      <c r="T22" s="8">
        <v>0</v>
      </c>
      <c r="U22" s="8">
        <v>0</v>
      </c>
      <c r="V22" s="8">
        <v>0</v>
      </c>
      <c r="W22" s="162">
        <f>Table1[[#This Row],[BON '# ENCOUNTERED]]-SUM(Table1[[#This Row],[Trap Reject]:[Transport Mort]])</f>
        <v>90</v>
      </c>
      <c r="X22" s="186" t="s">
        <v>55</v>
      </c>
      <c r="Y22" s="187" t="s">
        <v>94</v>
      </c>
    </row>
    <row r="23" spans="1:25" x14ac:dyDescent="0.3">
      <c r="A23" s="13">
        <v>44377</v>
      </c>
      <c r="B23" s="12" t="s">
        <v>12</v>
      </c>
      <c r="C23" s="179">
        <v>0</v>
      </c>
      <c r="D23" s="179">
        <v>1</v>
      </c>
      <c r="E23" s="179">
        <v>3</v>
      </c>
      <c r="F23" s="179">
        <v>22</v>
      </c>
      <c r="G23" s="179">
        <v>8</v>
      </c>
      <c r="H23" s="179">
        <v>2</v>
      </c>
      <c r="I23" s="179">
        <v>0</v>
      </c>
      <c r="J23" s="177" t="s">
        <v>40</v>
      </c>
      <c r="K23" s="177" t="s">
        <v>40</v>
      </c>
      <c r="L23" s="177" t="s">
        <v>40</v>
      </c>
      <c r="M23" s="179">
        <v>0</v>
      </c>
      <c r="N23" s="179">
        <v>74</v>
      </c>
      <c r="O23" s="178">
        <f>SUM(Table1[[#This Row],[BON BI 1]:[BON AFF Flume]])</f>
        <v>110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162">
        <f>Table1[[#This Row],[BON '# ENCOUNTERED]]-SUM(Table1[[#This Row],[Trap Reject]:[Transport Mort]])</f>
        <v>110</v>
      </c>
      <c r="X23" s="186" t="s">
        <v>55</v>
      </c>
      <c r="Y23" s="187" t="s">
        <v>94</v>
      </c>
    </row>
    <row r="24" spans="1:25" x14ac:dyDescent="0.3">
      <c r="A24" s="13">
        <v>44378</v>
      </c>
      <c r="B24" s="12" t="s">
        <v>13</v>
      </c>
      <c r="C24" s="179">
        <v>2</v>
      </c>
      <c r="D24" s="179">
        <v>2</v>
      </c>
      <c r="E24" s="179">
        <v>2</v>
      </c>
      <c r="F24" s="179">
        <v>4</v>
      </c>
      <c r="G24" s="179">
        <v>4</v>
      </c>
      <c r="H24" s="179">
        <v>1</v>
      </c>
      <c r="I24" s="179">
        <v>7</v>
      </c>
      <c r="J24" s="177" t="s">
        <v>40</v>
      </c>
      <c r="K24" s="177" t="s">
        <v>40</v>
      </c>
      <c r="L24" s="177" t="s">
        <v>40</v>
      </c>
      <c r="M24" s="179">
        <v>0</v>
      </c>
      <c r="N24" s="179">
        <v>62</v>
      </c>
      <c r="O24" s="178">
        <f>SUM(Table1[[#This Row],[BON BI 1]:[BON AFF Flume]])</f>
        <v>84</v>
      </c>
      <c r="P24" s="8">
        <v>0</v>
      </c>
      <c r="Q24" s="8">
        <v>0</v>
      </c>
      <c r="R24" s="8">
        <v>0</v>
      </c>
      <c r="S24" s="8">
        <v>2</v>
      </c>
      <c r="T24" s="8">
        <v>0</v>
      </c>
      <c r="U24" s="8">
        <v>0</v>
      </c>
      <c r="V24" s="8">
        <v>0</v>
      </c>
      <c r="W24" s="162">
        <f>Table1[[#This Row],[BON '# ENCOUNTERED]]-SUM(Table1[[#This Row],[Trap Reject]:[Transport Mort]])</f>
        <v>82</v>
      </c>
      <c r="X24" s="186" t="s">
        <v>43</v>
      </c>
      <c r="Y24" s="187" t="s">
        <v>78</v>
      </c>
    </row>
    <row r="25" spans="1:25" x14ac:dyDescent="0.3">
      <c r="A25" s="13">
        <v>44379</v>
      </c>
      <c r="B25" s="12" t="s">
        <v>14</v>
      </c>
      <c r="C25" s="179">
        <v>0</v>
      </c>
      <c r="D25" s="179">
        <v>0</v>
      </c>
      <c r="E25" s="179">
        <v>0</v>
      </c>
      <c r="F25" s="179">
        <v>6</v>
      </c>
      <c r="G25" s="179">
        <v>1</v>
      </c>
      <c r="H25" s="179">
        <v>0</v>
      </c>
      <c r="I25" s="179">
        <v>0</v>
      </c>
      <c r="J25" s="179">
        <v>2</v>
      </c>
      <c r="K25" s="179">
        <v>0</v>
      </c>
      <c r="L25" s="179">
        <v>18</v>
      </c>
      <c r="M25" s="179">
        <v>0</v>
      </c>
      <c r="N25" s="179">
        <v>44</v>
      </c>
      <c r="O25" s="178">
        <f>SUM(Table1[[#This Row],[BON BI 1]:[BON AFF Flume]])</f>
        <v>71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162">
        <f>Table1[[#This Row],[BON '# ENCOUNTERED]]-SUM(Table1[[#This Row],[Trap Reject]:[Transport Mort]])</f>
        <v>71</v>
      </c>
      <c r="X25" s="186" t="s">
        <v>43</v>
      </c>
      <c r="Y25" s="187" t="s">
        <v>79</v>
      </c>
    </row>
    <row r="26" spans="1:25" x14ac:dyDescent="0.3">
      <c r="A26" s="133">
        <v>44380</v>
      </c>
      <c r="B26" s="6" t="s">
        <v>15</v>
      </c>
      <c r="C26" s="144">
        <v>0</v>
      </c>
      <c r="D26" s="144">
        <v>2</v>
      </c>
      <c r="E26" s="144">
        <v>0</v>
      </c>
      <c r="F26" s="144">
        <v>8</v>
      </c>
      <c r="G26" s="144">
        <v>1</v>
      </c>
      <c r="H26" s="144">
        <v>5</v>
      </c>
      <c r="I26" s="144">
        <v>8</v>
      </c>
      <c r="J26" s="144">
        <v>2</v>
      </c>
      <c r="K26" s="144">
        <v>0</v>
      </c>
      <c r="L26" s="144">
        <v>1</v>
      </c>
      <c r="M26" s="188">
        <v>0</v>
      </c>
      <c r="N26" s="188">
        <v>42</v>
      </c>
      <c r="O26" s="206">
        <f t="shared" ref="O26:O39" si="0">SUM(C26:N26)</f>
        <v>69</v>
      </c>
      <c r="P26" s="8">
        <v>1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16">
        <f t="shared" ref="W26:W39" si="1">O26-SUM(P26:V26)</f>
        <v>68</v>
      </c>
      <c r="X26" s="189" t="s">
        <v>43</v>
      </c>
      <c r="Y26" s="144"/>
    </row>
    <row r="27" spans="1:25" x14ac:dyDescent="0.3">
      <c r="A27" s="133">
        <v>44381</v>
      </c>
      <c r="B27" s="6" t="s">
        <v>16</v>
      </c>
      <c r="C27" s="144">
        <v>1</v>
      </c>
      <c r="D27" s="144">
        <v>0</v>
      </c>
      <c r="E27" s="144">
        <v>0</v>
      </c>
      <c r="F27" s="144">
        <v>9</v>
      </c>
      <c r="G27" s="144">
        <v>1</v>
      </c>
      <c r="H27" s="144">
        <v>0</v>
      </c>
      <c r="I27" s="144">
        <v>1</v>
      </c>
      <c r="J27" s="144">
        <v>0</v>
      </c>
      <c r="K27" s="144">
        <v>3</v>
      </c>
      <c r="L27" s="144">
        <v>23</v>
      </c>
      <c r="M27" s="190">
        <v>0</v>
      </c>
      <c r="N27" s="190">
        <v>35</v>
      </c>
      <c r="O27" s="206">
        <f t="shared" si="0"/>
        <v>73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16">
        <f t="shared" si="1"/>
        <v>73</v>
      </c>
      <c r="X27" s="189" t="s">
        <v>43</v>
      </c>
      <c r="Y27" s="144"/>
    </row>
    <row r="28" spans="1:25" x14ac:dyDescent="0.3">
      <c r="A28" s="133">
        <v>44382</v>
      </c>
      <c r="B28" s="3" t="s">
        <v>17</v>
      </c>
      <c r="C28" s="179">
        <v>1</v>
      </c>
      <c r="D28" s="179">
        <v>4</v>
      </c>
      <c r="E28" s="179">
        <v>6</v>
      </c>
      <c r="F28" s="179">
        <v>0</v>
      </c>
      <c r="G28" s="179">
        <v>4</v>
      </c>
      <c r="H28" s="179">
        <v>4</v>
      </c>
      <c r="I28" s="179">
        <v>8</v>
      </c>
      <c r="J28" s="179">
        <v>1</v>
      </c>
      <c r="K28" s="179">
        <v>0</v>
      </c>
      <c r="L28" s="179">
        <v>11</v>
      </c>
      <c r="M28" s="191">
        <v>0</v>
      </c>
      <c r="N28" s="191">
        <v>48</v>
      </c>
      <c r="O28" s="206">
        <f t="shared" si="0"/>
        <v>87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16">
        <f t="shared" si="1"/>
        <v>87</v>
      </c>
      <c r="X28" s="189" t="s">
        <v>43</v>
      </c>
      <c r="Y28" s="179"/>
    </row>
    <row r="29" spans="1:25" ht="13.8" customHeight="1" x14ac:dyDescent="0.3">
      <c r="A29" s="133">
        <v>44383</v>
      </c>
      <c r="B29" s="3" t="s">
        <v>18</v>
      </c>
      <c r="C29" s="144">
        <v>1</v>
      </c>
      <c r="D29" s="144">
        <v>3</v>
      </c>
      <c r="E29" s="144">
        <v>1</v>
      </c>
      <c r="F29" s="144">
        <v>4</v>
      </c>
      <c r="G29" s="144">
        <v>0</v>
      </c>
      <c r="H29" s="144">
        <v>2</v>
      </c>
      <c r="I29" s="144">
        <v>11</v>
      </c>
      <c r="J29" s="144">
        <v>2</v>
      </c>
      <c r="K29" s="144">
        <v>1</v>
      </c>
      <c r="L29" s="144">
        <v>15</v>
      </c>
      <c r="M29" s="190">
        <v>0</v>
      </c>
      <c r="N29" s="190">
        <v>45</v>
      </c>
      <c r="O29" s="136">
        <f t="shared" si="0"/>
        <v>85</v>
      </c>
      <c r="P29" s="8">
        <v>0</v>
      </c>
      <c r="Q29" s="192">
        <v>1</v>
      </c>
      <c r="R29" s="8">
        <v>0</v>
      </c>
      <c r="S29" s="8">
        <v>2</v>
      </c>
      <c r="T29" s="8">
        <v>0</v>
      </c>
      <c r="U29" s="8">
        <v>0</v>
      </c>
      <c r="V29" s="8">
        <v>0</v>
      </c>
      <c r="W29" s="16">
        <f t="shared" si="1"/>
        <v>82</v>
      </c>
      <c r="X29" s="189" t="s">
        <v>55</v>
      </c>
      <c r="Y29" s="144" t="s">
        <v>95</v>
      </c>
    </row>
    <row r="30" spans="1:25" x14ac:dyDescent="0.3">
      <c r="A30" s="133">
        <v>44384</v>
      </c>
      <c r="B30" s="3" t="s">
        <v>12</v>
      </c>
      <c r="C30" s="179">
        <v>0</v>
      </c>
      <c r="D30" s="179">
        <v>1</v>
      </c>
      <c r="E30" s="179">
        <v>8</v>
      </c>
      <c r="F30" s="179">
        <v>8</v>
      </c>
      <c r="G30" s="179">
        <v>1</v>
      </c>
      <c r="H30" s="179">
        <v>0</v>
      </c>
      <c r="I30" s="179">
        <v>10</v>
      </c>
      <c r="J30" s="179">
        <v>1</v>
      </c>
      <c r="K30" s="179">
        <v>0</v>
      </c>
      <c r="L30" s="179">
        <v>2</v>
      </c>
      <c r="M30" s="193">
        <v>0</v>
      </c>
      <c r="N30" s="194">
        <v>49</v>
      </c>
      <c r="O30" s="136">
        <f t="shared" si="0"/>
        <v>80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16">
        <f t="shared" si="1"/>
        <v>80</v>
      </c>
      <c r="X30" s="189" t="s">
        <v>55</v>
      </c>
      <c r="Y30" s="179"/>
    </row>
    <row r="31" spans="1:25" x14ac:dyDescent="0.3">
      <c r="A31" s="133">
        <v>44385</v>
      </c>
      <c r="B31" s="3" t="s">
        <v>13</v>
      </c>
      <c r="C31" s="144">
        <v>0</v>
      </c>
      <c r="D31" s="144">
        <v>0</v>
      </c>
      <c r="E31" s="144">
        <v>1</v>
      </c>
      <c r="F31" s="144">
        <v>10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0</v>
      </c>
      <c r="M31" s="195">
        <v>0</v>
      </c>
      <c r="N31" s="23">
        <v>40</v>
      </c>
      <c r="O31" s="163">
        <f t="shared" si="0"/>
        <v>51</v>
      </c>
      <c r="P31" s="202">
        <v>0</v>
      </c>
      <c r="Q31" s="137">
        <v>0</v>
      </c>
      <c r="R31" s="137">
        <v>0</v>
      </c>
      <c r="S31" s="137">
        <v>1</v>
      </c>
      <c r="T31" s="137">
        <v>0</v>
      </c>
      <c r="U31" s="137">
        <v>0</v>
      </c>
      <c r="V31" s="137">
        <v>0</v>
      </c>
      <c r="W31" s="16">
        <f t="shared" si="1"/>
        <v>50</v>
      </c>
      <c r="X31" s="189" t="s">
        <v>41</v>
      </c>
      <c r="Y31" s="144"/>
    </row>
    <row r="32" spans="1:25" x14ac:dyDescent="0.3">
      <c r="A32" s="133">
        <v>44386</v>
      </c>
      <c r="B32" s="3" t="s">
        <v>14</v>
      </c>
      <c r="C32" s="179">
        <v>0</v>
      </c>
      <c r="D32" s="179">
        <v>1</v>
      </c>
      <c r="E32" s="179">
        <v>2</v>
      </c>
      <c r="F32" s="179">
        <v>3</v>
      </c>
      <c r="G32" s="179">
        <v>0</v>
      </c>
      <c r="H32" s="179">
        <v>0</v>
      </c>
      <c r="I32" s="179">
        <v>0</v>
      </c>
      <c r="J32" s="179">
        <v>0</v>
      </c>
      <c r="K32" s="179">
        <v>0</v>
      </c>
      <c r="L32" s="179">
        <v>0</v>
      </c>
      <c r="M32" s="193">
        <v>0</v>
      </c>
      <c r="N32" s="194">
        <v>22</v>
      </c>
      <c r="O32" s="163">
        <f t="shared" si="0"/>
        <v>28</v>
      </c>
      <c r="P32" s="203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37">
        <v>0</v>
      </c>
      <c r="W32" s="16">
        <f t="shared" si="1"/>
        <v>28</v>
      </c>
      <c r="X32" s="177" t="s">
        <v>41</v>
      </c>
      <c r="Y32" s="179"/>
    </row>
    <row r="33" spans="1:25" x14ac:dyDescent="0.3">
      <c r="A33" s="133">
        <v>44387</v>
      </c>
      <c r="B33" s="3" t="s">
        <v>15</v>
      </c>
      <c r="C33" s="144">
        <v>0</v>
      </c>
      <c r="D33" s="144">
        <v>1</v>
      </c>
      <c r="E33" s="144">
        <v>4</v>
      </c>
      <c r="F33" s="144">
        <v>4</v>
      </c>
      <c r="G33" s="144">
        <v>0</v>
      </c>
      <c r="H33" s="144">
        <v>1</v>
      </c>
      <c r="I33" s="144">
        <v>0</v>
      </c>
      <c r="J33" s="144">
        <v>0</v>
      </c>
      <c r="K33" s="144">
        <v>1</v>
      </c>
      <c r="L33" s="144">
        <v>1</v>
      </c>
      <c r="M33" s="195">
        <v>0</v>
      </c>
      <c r="N33" s="23">
        <v>37</v>
      </c>
      <c r="O33" s="163">
        <f t="shared" si="0"/>
        <v>49</v>
      </c>
      <c r="P33" s="202">
        <v>0</v>
      </c>
      <c r="Q33" s="137">
        <v>0</v>
      </c>
      <c r="R33" s="137">
        <v>0</v>
      </c>
      <c r="S33" s="137">
        <v>2</v>
      </c>
      <c r="T33" s="137">
        <v>0</v>
      </c>
      <c r="U33" s="137">
        <v>0</v>
      </c>
      <c r="V33" s="137">
        <v>0</v>
      </c>
      <c r="W33" s="16">
        <f t="shared" si="1"/>
        <v>47</v>
      </c>
      <c r="X33" s="189" t="s">
        <v>55</v>
      </c>
      <c r="Y33" s="137"/>
    </row>
    <row r="34" spans="1:25" x14ac:dyDescent="0.3">
      <c r="A34" s="133">
        <v>44388</v>
      </c>
      <c r="B34" s="105" t="s">
        <v>16</v>
      </c>
      <c r="C34" s="180">
        <v>2</v>
      </c>
      <c r="D34" s="180">
        <v>0</v>
      </c>
      <c r="E34" s="180">
        <v>0</v>
      </c>
      <c r="F34" s="180">
        <v>6</v>
      </c>
      <c r="G34" s="180">
        <v>0</v>
      </c>
      <c r="H34" s="180">
        <v>1</v>
      </c>
      <c r="I34" s="180">
        <v>1</v>
      </c>
      <c r="J34" s="180">
        <v>0</v>
      </c>
      <c r="K34" s="180">
        <v>0</v>
      </c>
      <c r="L34" s="180">
        <v>0</v>
      </c>
      <c r="M34" s="195">
        <v>0</v>
      </c>
      <c r="N34" s="23">
        <v>24</v>
      </c>
      <c r="O34" s="163">
        <f t="shared" si="0"/>
        <v>34</v>
      </c>
      <c r="P34" s="202">
        <v>0</v>
      </c>
      <c r="Q34" s="14">
        <v>0</v>
      </c>
      <c r="R34" s="14">
        <v>1</v>
      </c>
      <c r="S34" s="14">
        <v>0</v>
      </c>
      <c r="T34" s="14">
        <v>0</v>
      </c>
      <c r="U34" s="14">
        <v>0</v>
      </c>
      <c r="V34" s="14">
        <v>0</v>
      </c>
      <c r="W34" s="196">
        <f t="shared" si="1"/>
        <v>33</v>
      </c>
      <c r="X34" s="197" t="s">
        <v>55</v>
      </c>
      <c r="Y34" s="180"/>
    </row>
    <row r="35" spans="1:25" x14ac:dyDescent="0.3">
      <c r="A35" s="133">
        <v>44389</v>
      </c>
      <c r="B35" s="3" t="s">
        <v>17</v>
      </c>
      <c r="C35" s="179">
        <v>4</v>
      </c>
      <c r="D35" s="179">
        <v>1</v>
      </c>
      <c r="E35" s="179">
        <v>2</v>
      </c>
      <c r="F35" s="179">
        <v>6</v>
      </c>
      <c r="G35" s="179">
        <v>0</v>
      </c>
      <c r="H35" s="179">
        <v>2</v>
      </c>
      <c r="I35" s="179">
        <v>4</v>
      </c>
      <c r="J35" s="179">
        <v>0</v>
      </c>
      <c r="K35" s="179">
        <v>0</v>
      </c>
      <c r="L35" s="179">
        <v>3</v>
      </c>
      <c r="M35" s="198">
        <v>0</v>
      </c>
      <c r="N35" s="199">
        <v>49</v>
      </c>
      <c r="O35" s="163">
        <f t="shared" si="0"/>
        <v>71</v>
      </c>
      <c r="P35" s="204">
        <v>0</v>
      </c>
      <c r="Q35" s="8">
        <v>1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162">
        <f t="shared" si="1"/>
        <v>70</v>
      </c>
      <c r="X35" s="177" t="s">
        <v>55</v>
      </c>
      <c r="Y35" s="179" t="s">
        <v>99</v>
      </c>
    </row>
    <row r="36" spans="1:25" x14ac:dyDescent="0.3">
      <c r="A36" s="133">
        <v>44390</v>
      </c>
      <c r="B36" s="3" t="s">
        <v>18</v>
      </c>
      <c r="C36" s="144">
        <v>0</v>
      </c>
      <c r="D36" s="144">
        <v>1</v>
      </c>
      <c r="E36" s="144">
        <v>1</v>
      </c>
      <c r="F36" s="144">
        <v>28</v>
      </c>
      <c r="G36" s="144">
        <v>0</v>
      </c>
      <c r="H36" s="144">
        <v>3</v>
      </c>
      <c r="I36" s="144">
        <v>1</v>
      </c>
      <c r="J36" s="144">
        <v>0</v>
      </c>
      <c r="K36" s="144">
        <v>1</v>
      </c>
      <c r="L36" s="144">
        <v>10</v>
      </c>
      <c r="M36" s="195">
        <v>0</v>
      </c>
      <c r="N36" s="23">
        <v>54</v>
      </c>
      <c r="O36" s="163">
        <f t="shared" si="0"/>
        <v>99</v>
      </c>
      <c r="P36" s="202">
        <v>0</v>
      </c>
      <c r="Q36" s="137">
        <v>0</v>
      </c>
      <c r="R36" s="137">
        <v>0</v>
      </c>
      <c r="S36" s="137">
        <v>1</v>
      </c>
      <c r="T36" s="137">
        <v>0</v>
      </c>
      <c r="U36" s="137">
        <v>0</v>
      </c>
      <c r="V36" s="137">
        <v>0</v>
      </c>
      <c r="W36" s="162">
        <f t="shared" si="1"/>
        <v>98</v>
      </c>
      <c r="X36" s="189" t="s">
        <v>43</v>
      </c>
      <c r="Y36" s="144"/>
    </row>
    <row r="37" spans="1:25" x14ac:dyDescent="0.3">
      <c r="A37" s="133">
        <v>44391</v>
      </c>
      <c r="B37" s="3" t="s">
        <v>12</v>
      </c>
      <c r="C37" s="179">
        <v>0</v>
      </c>
      <c r="D37" s="179">
        <v>0</v>
      </c>
      <c r="E37" s="179">
        <v>0</v>
      </c>
      <c r="F37" s="179">
        <v>11</v>
      </c>
      <c r="G37" s="179">
        <v>0</v>
      </c>
      <c r="H37" s="179">
        <v>0</v>
      </c>
      <c r="I37" s="179">
        <v>1</v>
      </c>
      <c r="J37" s="179">
        <v>0</v>
      </c>
      <c r="K37" s="179">
        <v>0</v>
      </c>
      <c r="L37" s="179">
        <v>0</v>
      </c>
      <c r="M37" s="195">
        <v>0</v>
      </c>
      <c r="N37" s="23">
        <v>24</v>
      </c>
      <c r="O37" s="163">
        <f t="shared" si="0"/>
        <v>36</v>
      </c>
      <c r="P37" s="202">
        <v>0</v>
      </c>
      <c r="Q37" s="8">
        <v>1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162">
        <f t="shared" si="1"/>
        <v>35</v>
      </c>
      <c r="X37" s="177" t="s">
        <v>43</v>
      </c>
      <c r="Y37" s="144" t="s">
        <v>97</v>
      </c>
    </row>
    <row r="38" spans="1:25" x14ac:dyDescent="0.3">
      <c r="A38" s="133">
        <v>44392</v>
      </c>
      <c r="B38" s="3" t="s">
        <v>13</v>
      </c>
      <c r="C38" s="179">
        <v>2</v>
      </c>
      <c r="D38" s="179">
        <v>2</v>
      </c>
      <c r="E38" s="179">
        <v>0</v>
      </c>
      <c r="F38" s="179">
        <v>3</v>
      </c>
      <c r="G38" s="179">
        <v>0</v>
      </c>
      <c r="H38" s="179">
        <v>2</v>
      </c>
      <c r="I38" s="179">
        <v>1</v>
      </c>
      <c r="J38" s="179">
        <v>0</v>
      </c>
      <c r="K38" s="179">
        <v>0</v>
      </c>
      <c r="L38" s="179">
        <v>2</v>
      </c>
      <c r="M38" s="195">
        <v>0</v>
      </c>
      <c r="N38" s="23">
        <v>44</v>
      </c>
      <c r="O38" s="163">
        <f t="shared" si="0"/>
        <v>56</v>
      </c>
      <c r="P38" s="155">
        <v>0</v>
      </c>
      <c r="Q38" s="8">
        <v>1</v>
      </c>
      <c r="R38" s="8">
        <v>0</v>
      </c>
      <c r="S38" s="8">
        <v>1</v>
      </c>
      <c r="T38" s="8">
        <v>0</v>
      </c>
      <c r="U38" s="8">
        <v>0</v>
      </c>
      <c r="V38" s="8">
        <v>0</v>
      </c>
      <c r="W38" s="162">
        <f t="shared" si="1"/>
        <v>54</v>
      </c>
      <c r="X38" s="177" t="s">
        <v>41</v>
      </c>
      <c r="Y38" s="179" t="s">
        <v>98</v>
      </c>
    </row>
    <row r="39" spans="1:25" x14ac:dyDescent="0.3">
      <c r="A39" s="133">
        <v>44393</v>
      </c>
      <c r="B39" s="3" t="s">
        <v>14</v>
      </c>
      <c r="C39" s="179">
        <v>1</v>
      </c>
      <c r="D39" s="179">
        <v>0</v>
      </c>
      <c r="E39" s="179">
        <v>5</v>
      </c>
      <c r="F39" s="179">
        <v>17</v>
      </c>
      <c r="G39" s="179">
        <v>0</v>
      </c>
      <c r="H39" s="179">
        <v>0</v>
      </c>
      <c r="I39" s="179">
        <v>7</v>
      </c>
      <c r="J39" s="179">
        <v>0</v>
      </c>
      <c r="K39" s="179">
        <v>0</v>
      </c>
      <c r="L39" s="179">
        <v>8</v>
      </c>
      <c r="M39" s="195">
        <v>0</v>
      </c>
      <c r="N39" s="23">
        <v>30</v>
      </c>
      <c r="O39" s="163">
        <f t="shared" si="0"/>
        <v>68</v>
      </c>
      <c r="P39" s="155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162">
        <f t="shared" si="1"/>
        <v>68</v>
      </c>
      <c r="X39" s="177" t="s">
        <v>41</v>
      </c>
      <c r="Y39" s="179"/>
    </row>
    <row r="40" spans="1:25" x14ac:dyDescent="0.3">
      <c r="A40" s="133">
        <v>44394</v>
      </c>
      <c r="B40" s="3" t="s">
        <v>15</v>
      </c>
      <c r="C40" s="179">
        <v>2</v>
      </c>
      <c r="D40" s="179">
        <v>2</v>
      </c>
      <c r="E40" s="179">
        <v>2</v>
      </c>
      <c r="F40" s="179">
        <v>11</v>
      </c>
      <c r="G40" s="179">
        <v>1</v>
      </c>
      <c r="H40" s="179">
        <v>1</v>
      </c>
      <c r="I40" s="179">
        <v>4</v>
      </c>
      <c r="J40" s="179">
        <v>0</v>
      </c>
      <c r="K40" s="179">
        <v>0</v>
      </c>
      <c r="L40" s="179">
        <v>0</v>
      </c>
      <c r="M40" s="190">
        <v>0</v>
      </c>
      <c r="N40" s="195">
        <v>19</v>
      </c>
      <c r="O40" s="163">
        <f t="shared" ref="O40:O89" si="2">SUM(C40:N40)</f>
        <v>42</v>
      </c>
      <c r="P40" s="200">
        <v>0</v>
      </c>
      <c r="Q40" s="8">
        <v>1</v>
      </c>
      <c r="R40" s="8">
        <v>0</v>
      </c>
      <c r="S40" s="8">
        <v>4</v>
      </c>
      <c r="T40" s="8">
        <v>0</v>
      </c>
      <c r="U40" s="8">
        <v>0</v>
      </c>
      <c r="V40" s="8">
        <v>0</v>
      </c>
      <c r="W40" s="162">
        <f t="shared" ref="W40:W74" si="3">O40-SUM(P40:V40)</f>
        <v>37</v>
      </c>
      <c r="X40" s="177" t="s">
        <v>43</v>
      </c>
      <c r="Y40" s="144" t="s">
        <v>97</v>
      </c>
    </row>
    <row r="41" spans="1:25" x14ac:dyDescent="0.3">
      <c r="A41" s="133">
        <v>44395</v>
      </c>
      <c r="B41" s="3" t="s">
        <v>16</v>
      </c>
      <c r="C41" s="179">
        <v>2</v>
      </c>
      <c r="D41" s="179">
        <v>1</v>
      </c>
      <c r="E41" s="179">
        <v>3</v>
      </c>
      <c r="F41" s="179">
        <v>21</v>
      </c>
      <c r="G41" s="179">
        <v>0</v>
      </c>
      <c r="H41" s="179">
        <v>7</v>
      </c>
      <c r="I41" s="179">
        <v>5</v>
      </c>
      <c r="J41" s="179">
        <v>1</v>
      </c>
      <c r="K41" s="179">
        <v>0</v>
      </c>
      <c r="L41" s="179">
        <v>1</v>
      </c>
      <c r="M41" s="190">
        <v>0</v>
      </c>
      <c r="N41" s="195">
        <v>25</v>
      </c>
      <c r="O41" s="163">
        <f t="shared" si="2"/>
        <v>66</v>
      </c>
      <c r="P41" s="200">
        <v>0</v>
      </c>
      <c r="Q41" s="8">
        <v>0</v>
      </c>
      <c r="R41" s="8">
        <v>0</v>
      </c>
      <c r="S41" s="8">
        <v>2</v>
      </c>
      <c r="T41" s="8">
        <v>0</v>
      </c>
      <c r="U41" s="8">
        <v>0</v>
      </c>
      <c r="V41" s="8">
        <v>0</v>
      </c>
      <c r="W41" s="162">
        <f t="shared" si="3"/>
        <v>64</v>
      </c>
      <c r="X41" s="177" t="s">
        <v>43</v>
      </c>
      <c r="Y41" s="179"/>
    </row>
    <row r="42" spans="1:25" x14ac:dyDescent="0.3">
      <c r="A42" s="133">
        <v>44396</v>
      </c>
      <c r="B42" s="3" t="s">
        <v>17</v>
      </c>
      <c r="C42" s="179">
        <v>2</v>
      </c>
      <c r="D42" s="179">
        <v>6</v>
      </c>
      <c r="E42" s="179">
        <v>7</v>
      </c>
      <c r="F42" s="179">
        <v>15</v>
      </c>
      <c r="G42" s="179">
        <v>0</v>
      </c>
      <c r="H42" s="179">
        <v>2</v>
      </c>
      <c r="I42" s="179">
        <v>7</v>
      </c>
      <c r="J42" s="179">
        <v>0</v>
      </c>
      <c r="K42" s="179">
        <v>2</v>
      </c>
      <c r="L42" s="179">
        <v>2</v>
      </c>
      <c r="M42" s="191">
        <v>0</v>
      </c>
      <c r="N42" s="193">
        <v>14</v>
      </c>
      <c r="O42" s="163">
        <f t="shared" si="2"/>
        <v>57</v>
      </c>
      <c r="P42" s="201">
        <v>0</v>
      </c>
      <c r="Q42" s="8">
        <v>1</v>
      </c>
      <c r="R42" s="8">
        <v>0</v>
      </c>
      <c r="S42" s="8">
        <v>0</v>
      </c>
      <c r="T42" s="8">
        <v>0</v>
      </c>
      <c r="U42" s="8">
        <v>0</v>
      </c>
      <c r="V42" s="8">
        <v>1</v>
      </c>
      <c r="W42" s="162">
        <f t="shared" si="3"/>
        <v>55</v>
      </c>
      <c r="X42" s="177" t="s">
        <v>43</v>
      </c>
      <c r="Y42" s="144" t="s">
        <v>96</v>
      </c>
    </row>
    <row r="43" spans="1:25" x14ac:dyDescent="0.3">
      <c r="A43" s="133">
        <v>44397</v>
      </c>
      <c r="B43" s="3" t="s">
        <v>18</v>
      </c>
      <c r="C43" s="144">
        <v>0</v>
      </c>
      <c r="D43" s="144">
        <v>5</v>
      </c>
      <c r="E43" s="144">
        <v>3</v>
      </c>
      <c r="F43" s="144">
        <v>21</v>
      </c>
      <c r="G43" s="144">
        <v>0</v>
      </c>
      <c r="H43" s="144">
        <v>2</v>
      </c>
      <c r="I43" s="144">
        <v>2</v>
      </c>
      <c r="J43" s="144">
        <v>1</v>
      </c>
      <c r="K43" s="144">
        <v>0</v>
      </c>
      <c r="L43" s="144">
        <v>5</v>
      </c>
      <c r="M43" s="195">
        <v>0</v>
      </c>
      <c r="N43" s="23">
        <v>13</v>
      </c>
      <c r="O43" s="163">
        <f t="shared" si="2"/>
        <v>52</v>
      </c>
      <c r="P43" s="200">
        <v>0</v>
      </c>
      <c r="Q43" s="137">
        <v>0</v>
      </c>
      <c r="R43" s="137">
        <v>0</v>
      </c>
      <c r="S43" s="137">
        <v>2</v>
      </c>
      <c r="T43" s="137">
        <v>0</v>
      </c>
      <c r="U43" s="137">
        <v>0</v>
      </c>
      <c r="V43" s="137">
        <v>0</v>
      </c>
      <c r="W43" s="162">
        <f t="shared" si="3"/>
        <v>50</v>
      </c>
      <c r="X43" s="189" t="s">
        <v>55</v>
      </c>
      <c r="Y43" s="144"/>
    </row>
    <row r="44" spans="1:25" x14ac:dyDescent="0.3">
      <c r="A44" s="133">
        <v>44398</v>
      </c>
      <c r="B44" s="3" t="s">
        <v>12</v>
      </c>
      <c r="C44" s="179">
        <v>1</v>
      </c>
      <c r="D44" s="179">
        <v>0</v>
      </c>
      <c r="E44" s="179">
        <v>5</v>
      </c>
      <c r="F44" s="179">
        <v>39</v>
      </c>
      <c r="G44" s="179">
        <v>0</v>
      </c>
      <c r="H44" s="179">
        <v>2</v>
      </c>
      <c r="I44" s="179">
        <v>2</v>
      </c>
      <c r="J44" s="179">
        <v>0</v>
      </c>
      <c r="K44" s="179">
        <v>0</v>
      </c>
      <c r="L44" s="179">
        <v>0</v>
      </c>
      <c r="M44" s="195">
        <v>0</v>
      </c>
      <c r="N44" s="23">
        <v>32</v>
      </c>
      <c r="O44" s="163">
        <f t="shared" si="2"/>
        <v>81</v>
      </c>
      <c r="P44" s="200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162">
        <f t="shared" si="3"/>
        <v>81</v>
      </c>
      <c r="X44" s="177" t="s">
        <v>55</v>
      </c>
      <c r="Y44" s="179"/>
    </row>
    <row r="45" spans="1:25" x14ac:dyDescent="0.3">
      <c r="A45" s="133">
        <v>44399</v>
      </c>
      <c r="B45" s="3" t="s">
        <v>13</v>
      </c>
      <c r="C45" s="179">
        <v>0</v>
      </c>
      <c r="D45" s="179">
        <v>3</v>
      </c>
      <c r="E45" s="179">
        <v>6</v>
      </c>
      <c r="F45" s="179">
        <v>4</v>
      </c>
      <c r="G45" s="179">
        <v>0</v>
      </c>
      <c r="H45" s="179">
        <v>16</v>
      </c>
      <c r="I45" s="179">
        <v>8</v>
      </c>
      <c r="J45" s="179">
        <v>0</v>
      </c>
      <c r="K45" s="179">
        <v>0</v>
      </c>
      <c r="L45" s="179">
        <v>1</v>
      </c>
      <c r="M45" s="195">
        <v>0</v>
      </c>
      <c r="N45" s="23">
        <v>25</v>
      </c>
      <c r="O45" s="163">
        <f t="shared" si="2"/>
        <v>63</v>
      </c>
      <c r="P45" s="200">
        <v>0</v>
      </c>
      <c r="Q45" s="8">
        <v>0</v>
      </c>
      <c r="R45" s="8">
        <v>0</v>
      </c>
      <c r="S45" s="8">
        <v>1</v>
      </c>
      <c r="T45" s="8">
        <v>0</v>
      </c>
      <c r="U45" s="8">
        <v>0</v>
      </c>
      <c r="V45" s="8">
        <v>0</v>
      </c>
      <c r="W45" s="162">
        <f t="shared" si="3"/>
        <v>62</v>
      </c>
      <c r="X45" s="177" t="s">
        <v>41</v>
      </c>
      <c r="Y45" s="179"/>
    </row>
    <row r="46" spans="1:25" x14ac:dyDescent="0.3">
      <c r="A46" s="133">
        <v>44400</v>
      </c>
      <c r="B46" s="3" t="s">
        <v>14</v>
      </c>
      <c r="C46" s="179">
        <v>0</v>
      </c>
      <c r="D46" s="179">
        <v>2</v>
      </c>
      <c r="E46" s="179">
        <v>2</v>
      </c>
      <c r="F46" s="179">
        <v>22</v>
      </c>
      <c r="G46" s="179">
        <v>0</v>
      </c>
      <c r="H46" s="179">
        <v>14</v>
      </c>
      <c r="I46" s="179">
        <v>2</v>
      </c>
      <c r="J46" s="179">
        <v>0</v>
      </c>
      <c r="K46" s="179">
        <v>0</v>
      </c>
      <c r="L46" s="179">
        <v>9</v>
      </c>
      <c r="M46" s="195">
        <v>0</v>
      </c>
      <c r="N46" s="23">
        <v>19</v>
      </c>
      <c r="O46" s="163">
        <f t="shared" si="2"/>
        <v>70</v>
      </c>
      <c r="P46" s="200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162">
        <f t="shared" si="3"/>
        <v>70</v>
      </c>
      <c r="X46" s="177" t="s">
        <v>41</v>
      </c>
      <c r="Y46" s="179"/>
    </row>
    <row r="47" spans="1:25" x14ac:dyDescent="0.3">
      <c r="A47" s="133">
        <v>44401</v>
      </c>
      <c r="B47" s="3" t="s">
        <v>15</v>
      </c>
      <c r="C47" s="179">
        <v>2</v>
      </c>
      <c r="D47" s="179">
        <v>2</v>
      </c>
      <c r="E47" s="179">
        <v>0</v>
      </c>
      <c r="F47" s="179">
        <v>7</v>
      </c>
      <c r="G47" s="179">
        <v>0</v>
      </c>
      <c r="H47" s="179">
        <v>4</v>
      </c>
      <c r="I47" s="179">
        <v>17</v>
      </c>
      <c r="J47" s="179">
        <v>0</v>
      </c>
      <c r="K47" s="179">
        <v>1</v>
      </c>
      <c r="L47" s="179">
        <v>15</v>
      </c>
      <c r="M47" s="195">
        <v>0</v>
      </c>
      <c r="N47" s="23">
        <v>15</v>
      </c>
      <c r="O47" s="163">
        <f t="shared" si="2"/>
        <v>63</v>
      </c>
      <c r="P47" s="200">
        <v>0</v>
      </c>
      <c r="Q47" s="8">
        <v>0</v>
      </c>
      <c r="R47" s="8">
        <v>1</v>
      </c>
      <c r="S47" s="8">
        <v>1</v>
      </c>
      <c r="T47" s="8">
        <v>0</v>
      </c>
      <c r="U47" s="8">
        <v>0</v>
      </c>
      <c r="V47" s="8">
        <v>0</v>
      </c>
      <c r="W47" s="162">
        <f t="shared" si="3"/>
        <v>61</v>
      </c>
      <c r="X47" s="177" t="s">
        <v>43</v>
      </c>
      <c r="Y47" s="179"/>
    </row>
    <row r="48" spans="1:25" x14ac:dyDescent="0.3">
      <c r="A48" s="133">
        <v>44402</v>
      </c>
      <c r="B48" s="3" t="s">
        <v>16</v>
      </c>
      <c r="C48" s="179">
        <v>1</v>
      </c>
      <c r="D48" s="179">
        <v>0</v>
      </c>
      <c r="E48" s="179">
        <v>3</v>
      </c>
      <c r="F48" s="179">
        <v>6</v>
      </c>
      <c r="G48" s="179">
        <v>0</v>
      </c>
      <c r="H48" s="179">
        <v>7</v>
      </c>
      <c r="I48" s="179">
        <v>29</v>
      </c>
      <c r="J48" s="179">
        <v>0</v>
      </c>
      <c r="K48" s="179">
        <v>0</v>
      </c>
      <c r="L48" s="179">
        <v>2</v>
      </c>
      <c r="M48" s="195">
        <v>0</v>
      </c>
      <c r="N48" s="23">
        <v>31</v>
      </c>
      <c r="O48" s="163">
        <f t="shared" si="2"/>
        <v>79</v>
      </c>
      <c r="P48" s="200">
        <v>0</v>
      </c>
      <c r="Q48" s="8">
        <v>0</v>
      </c>
      <c r="R48" s="8">
        <v>0</v>
      </c>
      <c r="S48" s="8">
        <v>1</v>
      </c>
      <c r="T48" s="8">
        <v>0</v>
      </c>
      <c r="U48" s="8">
        <v>0</v>
      </c>
      <c r="V48" s="8">
        <v>0</v>
      </c>
      <c r="W48" s="162">
        <f t="shared" si="3"/>
        <v>78</v>
      </c>
      <c r="X48" s="177" t="s">
        <v>43</v>
      </c>
      <c r="Y48" s="179"/>
    </row>
    <row r="49" spans="1:25" x14ac:dyDescent="0.3">
      <c r="A49" s="133">
        <v>44403</v>
      </c>
      <c r="B49" s="3" t="s">
        <v>17</v>
      </c>
      <c r="C49" s="179">
        <v>0</v>
      </c>
      <c r="D49" s="179">
        <v>3</v>
      </c>
      <c r="E49" s="179">
        <v>2</v>
      </c>
      <c r="F49" s="179">
        <v>19</v>
      </c>
      <c r="G49" s="179">
        <v>0</v>
      </c>
      <c r="H49" s="179">
        <v>5</v>
      </c>
      <c r="I49" s="179">
        <v>3</v>
      </c>
      <c r="J49" s="179">
        <v>0</v>
      </c>
      <c r="K49" s="179">
        <v>0</v>
      </c>
      <c r="L49" s="179">
        <v>9</v>
      </c>
      <c r="M49" s="193">
        <v>0</v>
      </c>
      <c r="N49" s="194">
        <v>38</v>
      </c>
      <c r="O49" s="163">
        <f t="shared" si="2"/>
        <v>79</v>
      </c>
      <c r="P49" s="201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162">
        <f t="shared" si="3"/>
        <v>79</v>
      </c>
      <c r="X49" s="177" t="s">
        <v>43</v>
      </c>
      <c r="Y49" s="179"/>
    </row>
    <row r="50" spans="1:25" x14ac:dyDescent="0.3">
      <c r="A50" s="133">
        <v>44404</v>
      </c>
      <c r="B50" s="3" t="s">
        <v>18</v>
      </c>
      <c r="C50" s="144">
        <v>0</v>
      </c>
      <c r="D50" s="144">
        <v>2</v>
      </c>
      <c r="E50" s="144">
        <v>1</v>
      </c>
      <c r="F50" s="144">
        <v>32</v>
      </c>
      <c r="G50" s="144">
        <v>0</v>
      </c>
      <c r="H50" s="144">
        <v>14</v>
      </c>
      <c r="I50" s="144">
        <v>2</v>
      </c>
      <c r="J50" s="144">
        <v>0</v>
      </c>
      <c r="K50" s="144">
        <v>0</v>
      </c>
      <c r="L50" s="144">
        <v>7</v>
      </c>
      <c r="M50" s="195">
        <v>0</v>
      </c>
      <c r="N50" s="23">
        <v>21</v>
      </c>
      <c r="O50" s="163">
        <f t="shared" si="2"/>
        <v>79</v>
      </c>
      <c r="P50" s="200">
        <v>0</v>
      </c>
      <c r="Q50" s="137">
        <v>1</v>
      </c>
      <c r="R50" s="137">
        <v>0</v>
      </c>
      <c r="S50" s="137">
        <v>2</v>
      </c>
      <c r="T50" s="137">
        <v>0</v>
      </c>
      <c r="U50" s="137">
        <v>0</v>
      </c>
      <c r="V50" s="137">
        <v>0</v>
      </c>
      <c r="W50" s="162">
        <f t="shared" si="3"/>
        <v>76</v>
      </c>
      <c r="X50" s="189" t="s">
        <v>55</v>
      </c>
      <c r="Y50" s="144" t="s">
        <v>95</v>
      </c>
    </row>
    <row r="51" spans="1:25" x14ac:dyDescent="0.3">
      <c r="A51" s="133">
        <v>44405</v>
      </c>
      <c r="B51" s="3" t="s">
        <v>12</v>
      </c>
      <c r="C51" s="179">
        <v>1</v>
      </c>
      <c r="D51" s="179">
        <v>1</v>
      </c>
      <c r="E51" s="179">
        <v>0</v>
      </c>
      <c r="F51" s="179">
        <v>27</v>
      </c>
      <c r="G51" s="179">
        <v>0</v>
      </c>
      <c r="H51" s="179">
        <v>3</v>
      </c>
      <c r="I51" s="179">
        <v>0</v>
      </c>
      <c r="J51" s="179">
        <v>2</v>
      </c>
      <c r="K51" s="179">
        <v>0</v>
      </c>
      <c r="L51" s="179">
        <v>1</v>
      </c>
      <c r="M51" s="195">
        <v>0</v>
      </c>
      <c r="N51" s="23">
        <v>29</v>
      </c>
      <c r="O51" s="163">
        <f t="shared" si="2"/>
        <v>64</v>
      </c>
      <c r="P51" s="200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162">
        <f t="shared" si="3"/>
        <v>64</v>
      </c>
      <c r="X51" s="177" t="s">
        <v>55</v>
      </c>
      <c r="Y51" s="179"/>
    </row>
    <row r="52" spans="1:25" x14ac:dyDescent="0.3">
      <c r="A52" s="133">
        <v>44406</v>
      </c>
      <c r="B52" s="3" t="s">
        <v>13</v>
      </c>
      <c r="C52" s="179">
        <v>2</v>
      </c>
      <c r="D52" s="179">
        <v>1</v>
      </c>
      <c r="E52" s="179">
        <v>2</v>
      </c>
      <c r="F52" s="179">
        <v>4</v>
      </c>
      <c r="G52" s="179">
        <v>0</v>
      </c>
      <c r="H52" s="179">
        <v>3</v>
      </c>
      <c r="I52" s="179">
        <v>0</v>
      </c>
      <c r="J52" s="179">
        <v>0</v>
      </c>
      <c r="K52" s="179">
        <v>0</v>
      </c>
      <c r="L52" s="179">
        <v>0</v>
      </c>
      <c r="M52" s="195">
        <v>0</v>
      </c>
      <c r="N52" s="23">
        <v>17</v>
      </c>
      <c r="O52" s="163">
        <f t="shared" si="2"/>
        <v>29</v>
      </c>
      <c r="P52" s="200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162">
        <f t="shared" si="3"/>
        <v>29</v>
      </c>
      <c r="X52" s="177" t="s">
        <v>41</v>
      </c>
      <c r="Y52" s="179"/>
    </row>
    <row r="53" spans="1:25" x14ac:dyDescent="0.3">
      <c r="A53" s="133">
        <v>44407</v>
      </c>
      <c r="B53" s="3" t="s">
        <v>14</v>
      </c>
      <c r="C53" s="179">
        <v>0</v>
      </c>
      <c r="D53" s="179">
        <v>0</v>
      </c>
      <c r="E53" s="179">
        <v>0</v>
      </c>
      <c r="F53" s="179">
        <v>4</v>
      </c>
      <c r="G53" s="179">
        <v>0</v>
      </c>
      <c r="H53" s="179">
        <v>3</v>
      </c>
      <c r="I53" s="179">
        <v>1</v>
      </c>
      <c r="J53" s="179">
        <v>0</v>
      </c>
      <c r="K53" s="179">
        <v>0</v>
      </c>
      <c r="L53" s="179">
        <v>6</v>
      </c>
      <c r="M53" s="195">
        <v>0</v>
      </c>
      <c r="N53" s="23">
        <v>21</v>
      </c>
      <c r="O53" s="163">
        <f t="shared" si="2"/>
        <v>35</v>
      </c>
      <c r="P53" s="200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162">
        <f t="shared" si="3"/>
        <v>35</v>
      </c>
      <c r="X53" s="177" t="s">
        <v>41</v>
      </c>
      <c r="Y53" s="179"/>
    </row>
    <row r="54" spans="1:25" x14ac:dyDescent="0.3">
      <c r="A54" s="133">
        <v>44408</v>
      </c>
      <c r="B54" s="3" t="s">
        <v>15</v>
      </c>
      <c r="C54" s="179">
        <v>0</v>
      </c>
      <c r="D54" s="179">
        <v>3</v>
      </c>
      <c r="E54" s="179">
        <v>0</v>
      </c>
      <c r="F54" s="179">
        <v>1</v>
      </c>
      <c r="G54" s="179">
        <v>0</v>
      </c>
      <c r="H54" s="179">
        <v>10</v>
      </c>
      <c r="I54" s="179">
        <v>8</v>
      </c>
      <c r="J54" s="179">
        <v>0</v>
      </c>
      <c r="K54" s="179">
        <v>2</v>
      </c>
      <c r="L54" s="179">
        <v>29</v>
      </c>
      <c r="M54" s="195">
        <v>1</v>
      </c>
      <c r="N54" s="23">
        <v>16</v>
      </c>
      <c r="O54" s="163">
        <f t="shared" si="2"/>
        <v>70</v>
      </c>
      <c r="P54" s="200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162">
        <f t="shared" si="3"/>
        <v>70</v>
      </c>
      <c r="X54" s="177" t="s">
        <v>41</v>
      </c>
      <c r="Y54" s="179"/>
    </row>
    <row r="55" spans="1:25" x14ac:dyDescent="0.3">
      <c r="A55" s="133">
        <v>44409</v>
      </c>
      <c r="B55" s="3" t="s">
        <v>16</v>
      </c>
      <c r="C55" s="179">
        <v>2</v>
      </c>
      <c r="D55" s="179">
        <v>3</v>
      </c>
      <c r="E55" s="179">
        <v>3</v>
      </c>
      <c r="F55" s="179">
        <v>12</v>
      </c>
      <c r="G55" s="179">
        <v>0</v>
      </c>
      <c r="H55" s="179">
        <v>22</v>
      </c>
      <c r="I55" s="179">
        <v>0</v>
      </c>
      <c r="J55" s="179">
        <v>1</v>
      </c>
      <c r="K55" s="179">
        <v>0</v>
      </c>
      <c r="L55" s="179">
        <v>5</v>
      </c>
      <c r="M55" s="195">
        <v>0</v>
      </c>
      <c r="N55" s="23">
        <v>15</v>
      </c>
      <c r="O55" s="163">
        <f t="shared" si="2"/>
        <v>63</v>
      </c>
      <c r="P55" s="200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162">
        <f t="shared" si="3"/>
        <v>63</v>
      </c>
      <c r="X55" s="177" t="s">
        <v>41</v>
      </c>
      <c r="Y55" s="179"/>
    </row>
    <row r="56" spans="1:25" x14ac:dyDescent="0.3">
      <c r="A56" s="133">
        <v>44410</v>
      </c>
      <c r="B56" s="3" t="s">
        <v>17</v>
      </c>
      <c r="C56" s="179">
        <v>1</v>
      </c>
      <c r="D56" s="179">
        <v>6</v>
      </c>
      <c r="E56" s="179">
        <v>0</v>
      </c>
      <c r="F56" s="179">
        <v>12</v>
      </c>
      <c r="G56" s="179">
        <v>0</v>
      </c>
      <c r="H56" s="179">
        <v>3</v>
      </c>
      <c r="I56" s="179">
        <v>13</v>
      </c>
      <c r="J56" s="179">
        <v>1</v>
      </c>
      <c r="K56" s="179">
        <v>0</v>
      </c>
      <c r="L56" s="179">
        <v>21</v>
      </c>
      <c r="M56" s="193">
        <v>0</v>
      </c>
      <c r="N56" s="194">
        <v>14</v>
      </c>
      <c r="O56" s="163">
        <f t="shared" si="2"/>
        <v>71</v>
      </c>
      <c r="P56" s="201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162">
        <f t="shared" si="3"/>
        <v>71</v>
      </c>
      <c r="X56" s="177" t="s">
        <v>41</v>
      </c>
      <c r="Y56" s="179"/>
    </row>
    <row r="57" spans="1:25" x14ac:dyDescent="0.3">
      <c r="A57" s="133">
        <v>44411</v>
      </c>
      <c r="B57" s="3" t="s">
        <v>18</v>
      </c>
      <c r="C57" s="144">
        <v>2</v>
      </c>
      <c r="D57" s="144">
        <v>3</v>
      </c>
      <c r="E57" s="144">
        <v>3</v>
      </c>
      <c r="F57" s="144">
        <v>12</v>
      </c>
      <c r="G57" s="144">
        <v>0</v>
      </c>
      <c r="H57" s="144">
        <v>2</v>
      </c>
      <c r="I57" s="144">
        <v>0</v>
      </c>
      <c r="J57" s="144">
        <v>0</v>
      </c>
      <c r="K57" s="144">
        <v>2</v>
      </c>
      <c r="L57" s="144">
        <v>1</v>
      </c>
      <c r="M57" s="195">
        <v>0</v>
      </c>
      <c r="N57" s="23">
        <v>26</v>
      </c>
      <c r="O57" s="163">
        <f t="shared" si="2"/>
        <v>51</v>
      </c>
      <c r="P57" s="200">
        <v>0</v>
      </c>
      <c r="Q57" s="137">
        <v>0</v>
      </c>
      <c r="R57" s="137">
        <v>0</v>
      </c>
      <c r="S57" s="137">
        <v>0</v>
      </c>
      <c r="T57" s="137">
        <v>0</v>
      </c>
      <c r="U57" s="137">
        <v>0</v>
      </c>
      <c r="V57" s="137">
        <v>0</v>
      </c>
      <c r="W57" s="162">
        <f t="shared" si="3"/>
        <v>51</v>
      </c>
      <c r="X57" s="189" t="s">
        <v>55</v>
      </c>
      <c r="Y57" s="144"/>
    </row>
    <row r="58" spans="1:25" x14ac:dyDescent="0.3">
      <c r="A58" s="133">
        <v>44412</v>
      </c>
      <c r="B58" s="3" t="s">
        <v>12</v>
      </c>
      <c r="C58" s="179">
        <v>1</v>
      </c>
      <c r="D58" s="179">
        <v>0</v>
      </c>
      <c r="E58" s="179">
        <v>2</v>
      </c>
      <c r="F58" s="179">
        <v>46</v>
      </c>
      <c r="G58" s="179">
        <v>1</v>
      </c>
      <c r="H58" s="179">
        <v>2</v>
      </c>
      <c r="I58" s="179">
        <v>1</v>
      </c>
      <c r="J58" s="179">
        <v>0</v>
      </c>
      <c r="K58" s="179">
        <v>0</v>
      </c>
      <c r="L58" s="179">
        <v>10</v>
      </c>
      <c r="M58" s="195">
        <v>0</v>
      </c>
      <c r="N58" s="23">
        <v>13</v>
      </c>
      <c r="O58" s="163">
        <f t="shared" si="2"/>
        <v>76</v>
      </c>
      <c r="P58" s="200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162">
        <f t="shared" si="3"/>
        <v>76</v>
      </c>
      <c r="X58" s="177" t="s">
        <v>55</v>
      </c>
      <c r="Y58" s="179"/>
    </row>
    <row r="59" spans="1:25" x14ac:dyDescent="0.3">
      <c r="A59" s="133">
        <v>44413</v>
      </c>
      <c r="B59" s="3" t="s">
        <v>13</v>
      </c>
      <c r="C59" s="179">
        <v>0</v>
      </c>
      <c r="D59" s="179">
        <v>4</v>
      </c>
      <c r="E59" s="179">
        <v>6</v>
      </c>
      <c r="F59" s="179">
        <v>26</v>
      </c>
      <c r="G59" s="179">
        <v>0</v>
      </c>
      <c r="H59" s="179">
        <v>0</v>
      </c>
      <c r="I59" s="179">
        <v>2</v>
      </c>
      <c r="J59" s="179">
        <v>0</v>
      </c>
      <c r="K59" s="179">
        <v>0</v>
      </c>
      <c r="L59" s="179">
        <v>0</v>
      </c>
      <c r="M59" s="195">
        <v>0</v>
      </c>
      <c r="N59" s="23">
        <v>11</v>
      </c>
      <c r="O59" s="163">
        <f t="shared" si="2"/>
        <v>49</v>
      </c>
      <c r="P59" s="201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162">
        <f t="shared" si="3"/>
        <v>49</v>
      </c>
      <c r="X59" s="177" t="s">
        <v>43</v>
      </c>
      <c r="Y59" s="179"/>
    </row>
    <row r="60" spans="1:25" x14ac:dyDescent="0.3">
      <c r="A60" s="133">
        <v>44414</v>
      </c>
      <c r="B60" s="3" t="s">
        <v>14</v>
      </c>
      <c r="C60" s="179">
        <v>3</v>
      </c>
      <c r="D60" s="179">
        <v>2</v>
      </c>
      <c r="E60" s="179">
        <v>3</v>
      </c>
      <c r="F60" s="179">
        <v>5</v>
      </c>
      <c r="G60" s="179">
        <v>0</v>
      </c>
      <c r="H60" s="179">
        <v>0</v>
      </c>
      <c r="I60" s="179">
        <v>3</v>
      </c>
      <c r="J60" s="179">
        <v>0</v>
      </c>
      <c r="K60" s="179">
        <v>0</v>
      </c>
      <c r="L60" s="179">
        <v>8</v>
      </c>
      <c r="M60" s="195">
        <v>0</v>
      </c>
      <c r="N60" s="23">
        <v>15</v>
      </c>
      <c r="O60" s="163">
        <f t="shared" si="2"/>
        <v>39</v>
      </c>
      <c r="P60" s="200">
        <v>0</v>
      </c>
      <c r="Q60" s="137">
        <v>0</v>
      </c>
      <c r="R60" s="137">
        <v>0</v>
      </c>
      <c r="S60" s="137">
        <v>0</v>
      </c>
      <c r="T60" s="137">
        <v>0</v>
      </c>
      <c r="U60" s="137">
        <v>0</v>
      </c>
      <c r="V60" s="137">
        <v>0</v>
      </c>
      <c r="W60" s="162">
        <f t="shared" si="3"/>
        <v>39</v>
      </c>
      <c r="X60" s="177" t="s">
        <v>43</v>
      </c>
      <c r="Y60" s="179"/>
    </row>
    <row r="61" spans="1:25" x14ac:dyDescent="0.3">
      <c r="A61" s="133">
        <v>44415</v>
      </c>
      <c r="B61" s="3" t="s">
        <v>15</v>
      </c>
      <c r="C61" s="179">
        <v>0</v>
      </c>
      <c r="D61" s="179">
        <v>3</v>
      </c>
      <c r="E61" s="179">
        <v>1</v>
      </c>
      <c r="F61" s="179">
        <v>5</v>
      </c>
      <c r="G61" s="179">
        <v>0</v>
      </c>
      <c r="H61" s="179">
        <v>1</v>
      </c>
      <c r="I61" s="179">
        <v>2</v>
      </c>
      <c r="J61" s="179">
        <v>0</v>
      </c>
      <c r="K61" s="179">
        <v>0</v>
      </c>
      <c r="L61" s="179">
        <v>0</v>
      </c>
      <c r="M61" s="195">
        <v>0</v>
      </c>
      <c r="N61" s="23">
        <v>7</v>
      </c>
      <c r="O61" s="163">
        <f t="shared" si="2"/>
        <v>19</v>
      </c>
      <c r="P61" s="200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162">
        <f t="shared" si="3"/>
        <v>19</v>
      </c>
      <c r="X61" s="177" t="s">
        <v>41</v>
      </c>
      <c r="Y61" s="179"/>
    </row>
    <row r="62" spans="1:25" x14ac:dyDescent="0.3">
      <c r="A62" s="133">
        <v>44416</v>
      </c>
      <c r="B62" s="3" t="s">
        <v>16</v>
      </c>
      <c r="C62" s="179">
        <v>0</v>
      </c>
      <c r="D62" s="179">
        <v>1</v>
      </c>
      <c r="E62" s="179">
        <v>0</v>
      </c>
      <c r="F62" s="179">
        <v>2</v>
      </c>
      <c r="G62" s="179">
        <v>0</v>
      </c>
      <c r="H62" s="179">
        <v>0</v>
      </c>
      <c r="I62" s="179">
        <v>0</v>
      </c>
      <c r="J62" s="179">
        <v>1</v>
      </c>
      <c r="K62" s="179">
        <v>0</v>
      </c>
      <c r="L62" s="179">
        <v>2</v>
      </c>
      <c r="M62" s="195">
        <v>0</v>
      </c>
      <c r="N62" s="23">
        <v>2</v>
      </c>
      <c r="O62" s="163">
        <f t="shared" si="2"/>
        <v>8</v>
      </c>
      <c r="P62" s="201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162">
        <f t="shared" si="3"/>
        <v>8</v>
      </c>
      <c r="X62" s="177" t="s">
        <v>41</v>
      </c>
      <c r="Y62" s="179"/>
    </row>
    <row r="63" spans="1:25" x14ac:dyDescent="0.3">
      <c r="A63" s="133">
        <v>44417</v>
      </c>
      <c r="B63" s="3" t="s">
        <v>17</v>
      </c>
      <c r="C63" s="179">
        <v>0</v>
      </c>
      <c r="D63" s="179">
        <v>0</v>
      </c>
      <c r="E63" s="179">
        <v>1</v>
      </c>
      <c r="F63" s="179">
        <v>8</v>
      </c>
      <c r="G63" s="179">
        <v>0</v>
      </c>
      <c r="H63" s="179">
        <v>0</v>
      </c>
      <c r="I63" s="179">
        <v>0</v>
      </c>
      <c r="J63" s="179">
        <v>1</v>
      </c>
      <c r="K63" s="179">
        <v>0</v>
      </c>
      <c r="L63" s="179">
        <v>0</v>
      </c>
      <c r="M63" s="193">
        <v>0</v>
      </c>
      <c r="N63" s="194">
        <v>1</v>
      </c>
      <c r="O63" s="163">
        <f t="shared" si="2"/>
        <v>11</v>
      </c>
      <c r="P63" s="201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162">
        <f t="shared" si="3"/>
        <v>11</v>
      </c>
      <c r="X63" s="177" t="s">
        <v>41</v>
      </c>
      <c r="Y63" s="179"/>
    </row>
    <row r="64" spans="1:25" x14ac:dyDescent="0.3">
      <c r="A64" s="133">
        <v>44418</v>
      </c>
      <c r="B64" s="3" t="s">
        <v>18</v>
      </c>
      <c r="C64" s="144">
        <v>0</v>
      </c>
      <c r="D64" s="144">
        <v>1</v>
      </c>
      <c r="E64" s="144">
        <v>0</v>
      </c>
      <c r="F64" s="144">
        <v>32</v>
      </c>
      <c r="G64" s="144">
        <v>0</v>
      </c>
      <c r="H64" s="144">
        <v>0</v>
      </c>
      <c r="I64" s="144">
        <v>0</v>
      </c>
      <c r="J64" s="144">
        <v>0</v>
      </c>
      <c r="K64" s="144">
        <v>0</v>
      </c>
      <c r="L64" s="144">
        <v>3</v>
      </c>
      <c r="M64" s="188">
        <v>0</v>
      </c>
      <c r="N64" s="188">
        <v>6</v>
      </c>
      <c r="O64" s="163">
        <f t="shared" si="2"/>
        <v>42</v>
      </c>
      <c r="P64" s="201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162">
        <f t="shared" si="3"/>
        <v>42</v>
      </c>
      <c r="X64" s="189" t="s">
        <v>55</v>
      </c>
      <c r="Y64" s="144"/>
    </row>
    <row r="65" spans="1:25" x14ac:dyDescent="0.3">
      <c r="A65" s="133">
        <v>44419</v>
      </c>
      <c r="B65" s="3" t="s">
        <v>12</v>
      </c>
      <c r="C65" s="179">
        <v>2</v>
      </c>
      <c r="D65" s="179">
        <v>1</v>
      </c>
      <c r="E65" s="179">
        <v>3</v>
      </c>
      <c r="F65" s="179">
        <v>24</v>
      </c>
      <c r="G65" s="179">
        <v>0</v>
      </c>
      <c r="H65" s="179">
        <v>0</v>
      </c>
      <c r="I65" s="179">
        <v>0</v>
      </c>
      <c r="J65" s="179">
        <v>0</v>
      </c>
      <c r="K65" s="179">
        <v>1</v>
      </c>
      <c r="L65" s="179">
        <v>4</v>
      </c>
      <c r="M65" s="188">
        <v>1</v>
      </c>
      <c r="N65" s="188">
        <v>4</v>
      </c>
      <c r="O65" s="163">
        <f t="shared" si="2"/>
        <v>40</v>
      </c>
      <c r="P65" s="201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162">
        <f t="shared" si="3"/>
        <v>40</v>
      </c>
      <c r="X65" s="177" t="s">
        <v>55</v>
      </c>
      <c r="Y65" s="179"/>
    </row>
    <row r="66" spans="1:25" x14ac:dyDescent="0.3">
      <c r="A66" s="133">
        <v>44420</v>
      </c>
      <c r="B66" s="3" t="s">
        <v>13</v>
      </c>
      <c r="C66" s="179">
        <v>4</v>
      </c>
      <c r="D66" s="179">
        <v>1</v>
      </c>
      <c r="E66" s="179">
        <v>2</v>
      </c>
      <c r="F66" s="179">
        <v>8</v>
      </c>
      <c r="G66" s="179">
        <v>0</v>
      </c>
      <c r="H66" s="179">
        <v>1</v>
      </c>
      <c r="I66" s="179">
        <v>0</v>
      </c>
      <c r="J66" s="179">
        <v>0</v>
      </c>
      <c r="K66" s="179">
        <v>0</v>
      </c>
      <c r="L66" s="179">
        <v>1</v>
      </c>
      <c r="M66" s="188">
        <v>2</v>
      </c>
      <c r="N66" s="188">
        <v>12</v>
      </c>
      <c r="O66" s="163">
        <f t="shared" si="2"/>
        <v>31</v>
      </c>
      <c r="P66" s="201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162">
        <f t="shared" si="3"/>
        <v>31</v>
      </c>
      <c r="X66" s="177" t="s">
        <v>41</v>
      </c>
      <c r="Y66" s="179"/>
    </row>
    <row r="67" spans="1:25" x14ac:dyDescent="0.3">
      <c r="A67" s="133">
        <v>44421</v>
      </c>
      <c r="B67" s="3" t="s">
        <v>14</v>
      </c>
      <c r="C67" s="179">
        <v>2</v>
      </c>
      <c r="D67" s="179">
        <v>1</v>
      </c>
      <c r="E67" s="179">
        <v>8</v>
      </c>
      <c r="F67" s="179">
        <v>15</v>
      </c>
      <c r="G67" s="179">
        <v>0</v>
      </c>
      <c r="H67" s="179">
        <v>1</v>
      </c>
      <c r="I67" s="179">
        <v>1</v>
      </c>
      <c r="J67" s="179">
        <v>0</v>
      </c>
      <c r="K67" s="179">
        <v>0</v>
      </c>
      <c r="L67" s="179">
        <v>3</v>
      </c>
      <c r="M67" s="188">
        <v>0</v>
      </c>
      <c r="N67" s="188">
        <v>15</v>
      </c>
      <c r="O67" s="163">
        <f t="shared" si="2"/>
        <v>46</v>
      </c>
      <c r="P67" s="201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162">
        <f t="shared" si="3"/>
        <v>46</v>
      </c>
      <c r="X67" s="177" t="s">
        <v>41</v>
      </c>
      <c r="Y67" s="179" t="s">
        <v>100</v>
      </c>
    </row>
    <row r="68" spans="1:25" x14ac:dyDescent="0.3">
      <c r="A68" s="133">
        <v>44422</v>
      </c>
      <c r="B68" s="3" t="s">
        <v>15</v>
      </c>
      <c r="C68" s="177" t="s">
        <v>40</v>
      </c>
      <c r="D68" s="177" t="s">
        <v>40</v>
      </c>
      <c r="E68" s="177" t="s">
        <v>40</v>
      </c>
      <c r="F68" s="177" t="s">
        <v>40</v>
      </c>
      <c r="G68" s="177" t="s">
        <v>40</v>
      </c>
      <c r="H68" s="177" t="s">
        <v>40</v>
      </c>
      <c r="I68" s="177" t="s">
        <v>40</v>
      </c>
      <c r="J68" s="177" t="s">
        <v>40</v>
      </c>
      <c r="K68" s="177" t="s">
        <v>40</v>
      </c>
      <c r="L68" s="177" t="s">
        <v>40</v>
      </c>
      <c r="M68" s="177" t="s">
        <v>40</v>
      </c>
      <c r="N68" s="186" t="s">
        <v>40</v>
      </c>
      <c r="O68" s="178" t="s">
        <v>40</v>
      </c>
      <c r="P68" s="205" t="s">
        <v>40</v>
      </c>
      <c r="Q68" s="177" t="s">
        <v>40</v>
      </c>
      <c r="R68" s="177" t="s">
        <v>40</v>
      </c>
      <c r="S68" s="177" t="s">
        <v>40</v>
      </c>
      <c r="T68" s="177" t="s">
        <v>40</v>
      </c>
      <c r="U68" s="177" t="s">
        <v>40</v>
      </c>
      <c r="V68" s="177" t="s">
        <v>40</v>
      </c>
      <c r="W68" s="176" t="s">
        <v>40</v>
      </c>
      <c r="X68" s="177" t="s">
        <v>40</v>
      </c>
      <c r="Y68" s="179"/>
    </row>
    <row r="69" spans="1:25" x14ac:dyDescent="0.3">
      <c r="A69" s="133">
        <v>44423</v>
      </c>
      <c r="B69" s="3" t="s">
        <v>16</v>
      </c>
      <c r="C69" s="177" t="s">
        <v>40</v>
      </c>
      <c r="D69" s="177" t="s">
        <v>40</v>
      </c>
      <c r="E69" s="177" t="s">
        <v>40</v>
      </c>
      <c r="F69" s="177" t="s">
        <v>40</v>
      </c>
      <c r="G69" s="177" t="s">
        <v>40</v>
      </c>
      <c r="H69" s="177" t="s">
        <v>40</v>
      </c>
      <c r="I69" s="177" t="s">
        <v>40</v>
      </c>
      <c r="J69" s="177" t="s">
        <v>40</v>
      </c>
      <c r="K69" s="177" t="s">
        <v>40</v>
      </c>
      <c r="L69" s="177" t="s">
        <v>40</v>
      </c>
      <c r="M69" s="177" t="s">
        <v>40</v>
      </c>
      <c r="N69" s="186" t="s">
        <v>40</v>
      </c>
      <c r="O69" s="178" t="s">
        <v>40</v>
      </c>
      <c r="P69" s="205" t="s">
        <v>40</v>
      </c>
      <c r="Q69" s="177" t="s">
        <v>40</v>
      </c>
      <c r="R69" s="177" t="s">
        <v>40</v>
      </c>
      <c r="S69" s="177" t="s">
        <v>40</v>
      </c>
      <c r="T69" s="177" t="s">
        <v>40</v>
      </c>
      <c r="U69" s="177" t="s">
        <v>40</v>
      </c>
      <c r="V69" s="177" t="s">
        <v>40</v>
      </c>
      <c r="W69" s="176" t="s">
        <v>40</v>
      </c>
      <c r="X69" s="177" t="s">
        <v>40</v>
      </c>
      <c r="Y69" s="179"/>
    </row>
    <row r="70" spans="1:25" x14ac:dyDescent="0.3">
      <c r="A70" s="133">
        <v>44424</v>
      </c>
      <c r="B70" s="3" t="s">
        <v>17</v>
      </c>
      <c r="C70" s="177" t="s">
        <v>40</v>
      </c>
      <c r="D70" s="177" t="s">
        <v>40</v>
      </c>
      <c r="E70" s="177" t="s">
        <v>40</v>
      </c>
      <c r="F70" s="177" t="s">
        <v>40</v>
      </c>
      <c r="G70" s="177" t="s">
        <v>40</v>
      </c>
      <c r="H70" s="177" t="s">
        <v>40</v>
      </c>
      <c r="I70" s="177" t="s">
        <v>40</v>
      </c>
      <c r="J70" s="177" t="s">
        <v>40</v>
      </c>
      <c r="K70" s="177" t="s">
        <v>40</v>
      </c>
      <c r="L70" s="177" t="s">
        <v>40</v>
      </c>
      <c r="M70" s="177" t="s">
        <v>40</v>
      </c>
      <c r="N70" s="186" t="s">
        <v>40</v>
      </c>
      <c r="O70" s="178" t="s">
        <v>40</v>
      </c>
      <c r="P70" s="205" t="s">
        <v>40</v>
      </c>
      <c r="Q70" s="177" t="s">
        <v>40</v>
      </c>
      <c r="R70" s="177" t="s">
        <v>40</v>
      </c>
      <c r="S70" s="177" t="s">
        <v>40</v>
      </c>
      <c r="T70" s="177" t="s">
        <v>40</v>
      </c>
      <c r="U70" s="177" t="s">
        <v>40</v>
      </c>
      <c r="V70" s="177" t="s">
        <v>40</v>
      </c>
      <c r="W70" s="176" t="s">
        <v>40</v>
      </c>
      <c r="X70" s="177" t="s">
        <v>40</v>
      </c>
      <c r="Y70" s="179"/>
    </row>
    <row r="71" spans="1:25" x14ac:dyDescent="0.3">
      <c r="A71" s="133">
        <v>44425</v>
      </c>
      <c r="B71" s="3" t="s">
        <v>18</v>
      </c>
      <c r="C71" s="177" t="s">
        <v>40</v>
      </c>
      <c r="D71" s="177" t="s">
        <v>40</v>
      </c>
      <c r="E71" s="177" t="s">
        <v>40</v>
      </c>
      <c r="F71" s="177" t="s">
        <v>40</v>
      </c>
      <c r="G71" s="177" t="s">
        <v>40</v>
      </c>
      <c r="H71" s="177" t="s">
        <v>40</v>
      </c>
      <c r="I71" s="177" t="s">
        <v>40</v>
      </c>
      <c r="J71" s="177" t="s">
        <v>40</v>
      </c>
      <c r="K71" s="177" t="s">
        <v>40</v>
      </c>
      <c r="L71" s="177" t="s">
        <v>40</v>
      </c>
      <c r="M71" s="177" t="s">
        <v>40</v>
      </c>
      <c r="N71" s="186" t="s">
        <v>40</v>
      </c>
      <c r="O71" s="178" t="s">
        <v>40</v>
      </c>
      <c r="P71" s="205" t="s">
        <v>40</v>
      </c>
      <c r="Q71" s="177" t="s">
        <v>40</v>
      </c>
      <c r="R71" s="177" t="s">
        <v>40</v>
      </c>
      <c r="S71" s="177" t="s">
        <v>40</v>
      </c>
      <c r="T71" s="177" t="s">
        <v>40</v>
      </c>
      <c r="U71" s="177" t="s">
        <v>40</v>
      </c>
      <c r="V71" s="177" t="s">
        <v>40</v>
      </c>
      <c r="W71" s="176" t="s">
        <v>40</v>
      </c>
      <c r="X71" s="177" t="s">
        <v>40</v>
      </c>
      <c r="Y71" s="179"/>
    </row>
    <row r="72" spans="1:25" x14ac:dyDescent="0.3">
      <c r="A72" s="133">
        <v>44426</v>
      </c>
      <c r="B72" s="3" t="s">
        <v>12</v>
      </c>
      <c r="C72" s="177" t="s">
        <v>40</v>
      </c>
      <c r="D72" s="177" t="s">
        <v>40</v>
      </c>
      <c r="E72" s="177" t="s">
        <v>40</v>
      </c>
      <c r="F72" s="177" t="s">
        <v>40</v>
      </c>
      <c r="G72" s="177" t="s">
        <v>40</v>
      </c>
      <c r="H72" s="177" t="s">
        <v>40</v>
      </c>
      <c r="I72" s="177" t="s">
        <v>40</v>
      </c>
      <c r="J72" s="177" t="s">
        <v>40</v>
      </c>
      <c r="K72" s="177" t="s">
        <v>40</v>
      </c>
      <c r="L72" s="177" t="s">
        <v>40</v>
      </c>
      <c r="M72" s="177" t="s">
        <v>40</v>
      </c>
      <c r="N72" s="186" t="s">
        <v>40</v>
      </c>
      <c r="O72" s="178" t="s">
        <v>40</v>
      </c>
      <c r="P72" s="205" t="s">
        <v>40</v>
      </c>
      <c r="Q72" s="177" t="s">
        <v>40</v>
      </c>
      <c r="R72" s="177" t="s">
        <v>40</v>
      </c>
      <c r="S72" s="177" t="s">
        <v>40</v>
      </c>
      <c r="T72" s="177" t="s">
        <v>40</v>
      </c>
      <c r="U72" s="177" t="s">
        <v>40</v>
      </c>
      <c r="V72" s="177" t="s">
        <v>40</v>
      </c>
      <c r="W72" s="176" t="s">
        <v>40</v>
      </c>
      <c r="X72" s="177" t="s">
        <v>40</v>
      </c>
      <c r="Y72" s="179" t="s">
        <v>101</v>
      </c>
    </row>
    <row r="73" spans="1:25" x14ac:dyDescent="0.3">
      <c r="A73" s="133">
        <v>44427</v>
      </c>
      <c r="B73" s="3" t="s">
        <v>13</v>
      </c>
      <c r="C73" s="179">
        <v>1</v>
      </c>
      <c r="D73" s="179">
        <v>2</v>
      </c>
      <c r="E73" s="179">
        <v>0</v>
      </c>
      <c r="F73" s="179">
        <v>6</v>
      </c>
      <c r="G73" s="179">
        <v>1</v>
      </c>
      <c r="H73" s="179">
        <v>0</v>
      </c>
      <c r="I73" s="179">
        <v>1</v>
      </c>
      <c r="J73" s="179">
        <v>0</v>
      </c>
      <c r="K73" s="179">
        <v>0</v>
      </c>
      <c r="L73" s="179">
        <v>0</v>
      </c>
      <c r="M73" s="177" t="s">
        <v>40</v>
      </c>
      <c r="N73" s="188">
        <v>1</v>
      </c>
      <c r="O73" s="163">
        <f t="shared" si="2"/>
        <v>12</v>
      </c>
      <c r="P73" s="201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162">
        <f t="shared" si="3"/>
        <v>12</v>
      </c>
      <c r="X73" s="177" t="s">
        <v>41</v>
      </c>
      <c r="Y73" s="179"/>
    </row>
    <row r="74" spans="1:25" x14ac:dyDescent="0.3">
      <c r="A74" s="133">
        <v>44428</v>
      </c>
      <c r="B74" s="3" t="s">
        <v>14</v>
      </c>
      <c r="C74" s="179">
        <v>1</v>
      </c>
      <c r="D74" s="179">
        <v>0</v>
      </c>
      <c r="E74" s="179">
        <v>4</v>
      </c>
      <c r="F74" s="179">
        <v>20</v>
      </c>
      <c r="G74" s="179">
        <v>0</v>
      </c>
      <c r="H74" s="179">
        <v>0</v>
      </c>
      <c r="I74" s="179">
        <v>1</v>
      </c>
      <c r="J74" s="179">
        <v>0</v>
      </c>
      <c r="K74" s="179">
        <v>1</v>
      </c>
      <c r="L74" s="179">
        <v>5</v>
      </c>
      <c r="M74" s="177" t="s">
        <v>40</v>
      </c>
      <c r="N74" s="188">
        <v>0</v>
      </c>
      <c r="O74" s="163">
        <f t="shared" si="2"/>
        <v>32</v>
      </c>
      <c r="P74" s="201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162">
        <f t="shared" si="3"/>
        <v>32</v>
      </c>
      <c r="X74" s="177" t="s">
        <v>41</v>
      </c>
      <c r="Y74" s="179"/>
    </row>
    <row r="75" spans="1:25" x14ac:dyDescent="0.3">
      <c r="A75" s="133">
        <v>44429</v>
      </c>
      <c r="B75" s="3" t="s">
        <v>15</v>
      </c>
      <c r="C75" s="179">
        <v>0</v>
      </c>
      <c r="D75" s="179">
        <v>2</v>
      </c>
      <c r="E75" s="179">
        <v>2</v>
      </c>
      <c r="F75" s="179">
        <v>21</v>
      </c>
      <c r="G75" s="179">
        <v>1</v>
      </c>
      <c r="H75" s="179">
        <v>0</v>
      </c>
      <c r="I75" s="179">
        <v>0</v>
      </c>
      <c r="J75" s="179">
        <v>0</v>
      </c>
      <c r="K75" s="179">
        <v>0</v>
      </c>
      <c r="L75" s="179">
        <v>1</v>
      </c>
      <c r="M75" s="177" t="s">
        <v>40</v>
      </c>
      <c r="N75" s="190">
        <v>0</v>
      </c>
      <c r="O75" s="163">
        <f t="shared" si="2"/>
        <v>27</v>
      </c>
      <c r="P75" s="201">
        <v>0</v>
      </c>
      <c r="Q75" s="8">
        <v>0</v>
      </c>
      <c r="R75" s="8">
        <v>0</v>
      </c>
      <c r="S75" s="8">
        <v>1</v>
      </c>
      <c r="T75" s="8">
        <v>0</v>
      </c>
      <c r="U75" s="8">
        <v>0</v>
      </c>
      <c r="V75" s="8">
        <v>0</v>
      </c>
      <c r="W75" s="162">
        <f t="shared" ref="W75:W77" si="4">O75-SUM(P75:V75)</f>
        <v>26</v>
      </c>
      <c r="X75" s="177" t="s">
        <v>41</v>
      </c>
      <c r="Y75" s="179"/>
    </row>
    <row r="76" spans="1:25" x14ac:dyDescent="0.3">
      <c r="A76" s="133">
        <v>44430</v>
      </c>
      <c r="B76" s="3" t="s">
        <v>16</v>
      </c>
      <c r="C76" s="179">
        <v>1</v>
      </c>
      <c r="D76" s="179">
        <v>2</v>
      </c>
      <c r="E76" s="179">
        <v>2</v>
      </c>
      <c r="F76" s="179">
        <v>6</v>
      </c>
      <c r="G76" s="179">
        <v>0</v>
      </c>
      <c r="H76" s="179">
        <v>1</v>
      </c>
      <c r="I76" s="179">
        <v>2</v>
      </c>
      <c r="J76" s="179">
        <v>1</v>
      </c>
      <c r="K76" s="179">
        <v>2</v>
      </c>
      <c r="L76" s="179">
        <v>4</v>
      </c>
      <c r="M76" s="207" t="s">
        <v>40</v>
      </c>
      <c r="N76" s="190">
        <v>1</v>
      </c>
      <c r="O76" s="163">
        <f t="shared" si="2"/>
        <v>22</v>
      </c>
      <c r="P76" s="201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162">
        <f t="shared" si="4"/>
        <v>22</v>
      </c>
      <c r="X76" s="177" t="s">
        <v>41</v>
      </c>
      <c r="Y76" s="179"/>
    </row>
    <row r="77" spans="1:25" x14ac:dyDescent="0.3">
      <c r="A77" s="133">
        <v>44431</v>
      </c>
      <c r="B77" s="3" t="s">
        <v>17</v>
      </c>
      <c r="C77" s="179">
        <v>0</v>
      </c>
      <c r="D77" s="179">
        <v>1</v>
      </c>
      <c r="E77" s="179">
        <v>1</v>
      </c>
      <c r="F77" s="179">
        <v>2</v>
      </c>
      <c r="G77" s="179">
        <v>0</v>
      </c>
      <c r="H77" s="179">
        <v>1</v>
      </c>
      <c r="I77" s="179">
        <v>1</v>
      </c>
      <c r="J77" s="179">
        <v>0</v>
      </c>
      <c r="K77" s="179">
        <v>0</v>
      </c>
      <c r="L77" s="179">
        <v>1</v>
      </c>
      <c r="M77" s="209" t="s">
        <v>40</v>
      </c>
      <c r="N77" s="191">
        <v>4</v>
      </c>
      <c r="O77" s="210">
        <f t="shared" si="2"/>
        <v>11</v>
      </c>
      <c r="P77" s="201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162">
        <f t="shared" si="4"/>
        <v>11</v>
      </c>
      <c r="X77" s="177" t="s">
        <v>41</v>
      </c>
      <c r="Y77" s="179"/>
    </row>
    <row r="78" spans="1:25" x14ac:dyDescent="0.3">
      <c r="A78" s="133">
        <v>44432</v>
      </c>
      <c r="B78" s="3" t="s">
        <v>18</v>
      </c>
      <c r="C78" s="5">
        <v>0</v>
      </c>
      <c r="D78" s="5">
        <v>1</v>
      </c>
      <c r="E78" s="5">
        <v>0</v>
      </c>
      <c r="F78" s="5">
        <v>6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8</v>
      </c>
      <c r="M78" s="207" t="s">
        <v>40</v>
      </c>
      <c r="N78" s="190">
        <v>2</v>
      </c>
      <c r="O78" s="211">
        <f t="shared" si="2"/>
        <v>17</v>
      </c>
      <c r="P78" s="201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162">
        <f t="shared" ref="W78:W79" si="5">O78-SUM(P78:V78)</f>
        <v>17</v>
      </c>
      <c r="X78" s="6" t="s">
        <v>55</v>
      </c>
      <c r="Y78" s="5"/>
    </row>
    <row r="79" spans="1:25" x14ac:dyDescent="0.3">
      <c r="A79" s="133">
        <v>44433</v>
      </c>
      <c r="B79" s="3" t="s">
        <v>12</v>
      </c>
      <c r="C79" s="2">
        <v>1</v>
      </c>
      <c r="D79" s="2">
        <v>1</v>
      </c>
      <c r="E79" s="2">
        <v>2</v>
      </c>
      <c r="F79" s="2">
        <v>15</v>
      </c>
      <c r="G79" s="2">
        <v>0</v>
      </c>
      <c r="H79" s="2">
        <v>0</v>
      </c>
      <c r="I79" s="2">
        <v>1</v>
      </c>
      <c r="J79" s="2">
        <v>0</v>
      </c>
      <c r="K79" s="2">
        <v>1</v>
      </c>
      <c r="L79" s="2">
        <v>3</v>
      </c>
      <c r="M79" s="207" t="s">
        <v>40</v>
      </c>
      <c r="N79" s="190">
        <v>2</v>
      </c>
      <c r="O79" s="211">
        <f t="shared" si="2"/>
        <v>26</v>
      </c>
      <c r="P79" s="201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162">
        <f t="shared" si="5"/>
        <v>26</v>
      </c>
      <c r="X79" s="3" t="s">
        <v>55</v>
      </c>
    </row>
    <row r="80" spans="1:25" x14ac:dyDescent="0.3">
      <c r="A80" s="133">
        <v>44434</v>
      </c>
      <c r="B80" s="3" t="s">
        <v>13</v>
      </c>
      <c r="C80" s="2">
        <v>0</v>
      </c>
      <c r="D80" s="2">
        <v>3</v>
      </c>
      <c r="E80" s="2">
        <v>3</v>
      </c>
      <c r="F80" s="2">
        <v>10</v>
      </c>
      <c r="G80" s="2">
        <v>0</v>
      </c>
      <c r="H80" s="2">
        <v>0</v>
      </c>
      <c r="I80" s="2">
        <v>0</v>
      </c>
      <c r="J80" s="2">
        <v>0</v>
      </c>
      <c r="K80" s="2">
        <v>1</v>
      </c>
      <c r="L80" s="2">
        <v>5</v>
      </c>
      <c r="M80" s="207" t="s">
        <v>40</v>
      </c>
      <c r="N80" s="190">
        <v>3</v>
      </c>
      <c r="O80" s="211">
        <f t="shared" si="2"/>
        <v>25</v>
      </c>
      <c r="P80" s="201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162">
        <f t="shared" ref="W80:W81" si="6">O80-SUM(P80:V80)</f>
        <v>25</v>
      </c>
      <c r="X80" s="3" t="s">
        <v>105</v>
      </c>
      <c r="Y80" s="2" t="s">
        <v>114</v>
      </c>
    </row>
    <row r="81" spans="1:25" x14ac:dyDescent="0.3">
      <c r="A81" s="133">
        <v>44435</v>
      </c>
      <c r="B81" s="3" t="s">
        <v>14</v>
      </c>
      <c r="C81" s="2">
        <v>0</v>
      </c>
      <c r="D81" s="2">
        <v>1</v>
      </c>
      <c r="E81" s="2">
        <v>1</v>
      </c>
      <c r="F81" s="2">
        <v>27</v>
      </c>
      <c r="G81" s="2">
        <v>0</v>
      </c>
      <c r="H81" s="2">
        <v>0</v>
      </c>
      <c r="I81" s="2">
        <v>2</v>
      </c>
      <c r="J81" s="2">
        <v>0</v>
      </c>
      <c r="K81" s="2">
        <v>0</v>
      </c>
      <c r="L81" s="2">
        <v>13</v>
      </c>
      <c r="M81" s="207" t="s">
        <v>40</v>
      </c>
      <c r="N81" s="190">
        <v>4</v>
      </c>
      <c r="O81" s="211">
        <f t="shared" si="2"/>
        <v>48</v>
      </c>
      <c r="P81" s="201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162">
        <f t="shared" si="6"/>
        <v>48</v>
      </c>
      <c r="X81" s="3" t="s">
        <v>105</v>
      </c>
      <c r="Y81" s="2" t="s">
        <v>114</v>
      </c>
    </row>
    <row r="82" spans="1:25" x14ac:dyDescent="0.3">
      <c r="A82" s="133">
        <v>44436</v>
      </c>
      <c r="B82" s="3" t="s">
        <v>15</v>
      </c>
      <c r="C82" s="2">
        <v>2</v>
      </c>
      <c r="D82" s="2">
        <v>2</v>
      </c>
      <c r="E82" s="2">
        <v>1</v>
      </c>
      <c r="F82" s="2">
        <v>12</v>
      </c>
      <c r="G82" s="2">
        <v>0</v>
      </c>
      <c r="H82" s="2">
        <v>0</v>
      </c>
      <c r="I82" s="2">
        <v>5</v>
      </c>
      <c r="J82" s="2">
        <v>0</v>
      </c>
      <c r="K82" s="2">
        <v>0</v>
      </c>
      <c r="L82" s="2">
        <v>1</v>
      </c>
      <c r="M82" s="207" t="s">
        <v>40</v>
      </c>
      <c r="N82" s="190">
        <v>2</v>
      </c>
      <c r="O82" s="211">
        <f t="shared" si="2"/>
        <v>25</v>
      </c>
      <c r="P82" s="201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162">
        <f t="shared" ref="W82:W84" si="7">O82-SUM(P82:V82)</f>
        <v>25</v>
      </c>
      <c r="X82" s="177" t="s">
        <v>41</v>
      </c>
    </row>
    <row r="83" spans="1:25" x14ac:dyDescent="0.3">
      <c r="A83" s="133">
        <v>44437</v>
      </c>
      <c r="B83" s="3" t="s">
        <v>16</v>
      </c>
      <c r="C83" s="2">
        <v>0</v>
      </c>
      <c r="D83" s="2">
        <v>1</v>
      </c>
      <c r="E83" s="2">
        <v>1</v>
      </c>
      <c r="F83" s="2">
        <v>13</v>
      </c>
      <c r="G83" s="2">
        <v>0</v>
      </c>
      <c r="H83" s="2">
        <v>0</v>
      </c>
      <c r="I83" s="2">
        <v>6</v>
      </c>
      <c r="J83" s="2">
        <v>0</v>
      </c>
      <c r="K83" s="2">
        <v>0</v>
      </c>
      <c r="L83" s="2">
        <v>6</v>
      </c>
      <c r="M83" s="207" t="s">
        <v>40</v>
      </c>
      <c r="N83" s="190">
        <v>2</v>
      </c>
      <c r="O83" s="211">
        <f t="shared" si="2"/>
        <v>29</v>
      </c>
      <c r="P83" s="201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162">
        <f t="shared" si="7"/>
        <v>29</v>
      </c>
      <c r="X83" s="177" t="s">
        <v>41</v>
      </c>
    </row>
    <row r="84" spans="1:25" x14ac:dyDescent="0.3">
      <c r="A84" s="133">
        <v>44438</v>
      </c>
      <c r="B84" s="3" t="s">
        <v>17</v>
      </c>
      <c r="C84" s="2">
        <v>6</v>
      </c>
      <c r="D84" s="2">
        <v>0</v>
      </c>
      <c r="E84" s="2">
        <v>3</v>
      </c>
      <c r="F84" s="2">
        <v>14</v>
      </c>
      <c r="G84" s="2">
        <v>0</v>
      </c>
      <c r="H84" s="2">
        <v>0</v>
      </c>
      <c r="I84" s="2">
        <v>2</v>
      </c>
      <c r="J84" s="2">
        <v>0</v>
      </c>
      <c r="K84" s="2">
        <v>0</v>
      </c>
      <c r="L84" s="2">
        <v>3</v>
      </c>
      <c r="M84" s="209" t="s">
        <v>40</v>
      </c>
      <c r="N84" s="191">
        <v>1</v>
      </c>
      <c r="O84" s="210">
        <f t="shared" si="2"/>
        <v>29</v>
      </c>
      <c r="P84" s="201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162">
        <f t="shared" si="7"/>
        <v>29</v>
      </c>
      <c r="X84" s="177" t="s">
        <v>41</v>
      </c>
    </row>
    <row r="85" spans="1:25" x14ac:dyDescent="0.3">
      <c r="A85" s="133">
        <v>44439</v>
      </c>
      <c r="B85" s="3" t="s">
        <v>18</v>
      </c>
      <c r="C85" s="5">
        <v>0</v>
      </c>
      <c r="D85" s="5">
        <v>0</v>
      </c>
      <c r="E85" s="5">
        <v>1</v>
      </c>
      <c r="F85" s="5">
        <v>20</v>
      </c>
      <c r="G85" s="5">
        <v>2</v>
      </c>
      <c r="H85" s="5">
        <v>0</v>
      </c>
      <c r="I85" s="5">
        <v>3</v>
      </c>
      <c r="J85" s="5">
        <v>0</v>
      </c>
      <c r="K85" s="5">
        <v>0</v>
      </c>
      <c r="L85" s="5">
        <v>2</v>
      </c>
      <c r="M85" s="209" t="s">
        <v>40</v>
      </c>
      <c r="N85" s="190">
        <v>10</v>
      </c>
      <c r="O85" s="211">
        <f t="shared" si="2"/>
        <v>38</v>
      </c>
      <c r="P85" s="201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162">
        <f t="shared" ref="W85:W86" si="8">O85-SUM(P85:V85)</f>
        <v>38</v>
      </c>
      <c r="X85" s="6" t="s">
        <v>43</v>
      </c>
      <c r="Y85" s="5"/>
    </row>
    <row r="86" spans="1:25" x14ac:dyDescent="0.3">
      <c r="A86" s="133">
        <v>44440</v>
      </c>
      <c r="B86" s="3" t="s">
        <v>12</v>
      </c>
      <c r="C86" s="2">
        <v>0</v>
      </c>
      <c r="D86" s="2">
        <v>1</v>
      </c>
      <c r="E86" s="2">
        <v>0</v>
      </c>
      <c r="F86" s="2">
        <v>4</v>
      </c>
      <c r="G86" s="2">
        <v>0</v>
      </c>
      <c r="H86" s="2">
        <v>0</v>
      </c>
      <c r="I86" s="2">
        <v>1</v>
      </c>
      <c r="J86" s="2">
        <v>0</v>
      </c>
      <c r="K86" s="2">
        <v>0</v>
      </c>
      <c r="L86" s="2">
        <v>3</v>
      </c>
      <c r="M86" s="209" t="s">
        <v>40</v>
      </c>
      <c r="N86" s="190">
        <v>0</v>
      </c>
      <c r="O86" s="211">
        <f t="shared" si="2"/>
        <v>9</v>
      </c>
      <c r="P86" s="201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162">
        <f t="shared" si="8"/>
        <v>9</v>
      </c>
      <c r="X86" s="6" t="s">
        <v>43</v>
      </c>
    </row>
    <row r="87" spans="1:25" x14ac:dyDescent="0.3">
      <c r="A87" s="133">
        <v>44441</v>
      </c>
      <c r="B87" s="3" t="s">
        <v>13</v>
      </c>
      <c r="C87" s="2">
        <v>0</v>
      </c>
      <c r="D87" s="2">
        <v>1</v>
      </c>
      <c r="E87" s="2">
        <v>0</v>
      </c>
      <c r="F87" s="2">
        <v>3</v>
      </c>
      <c r="G87" s="2">
        <v>1</v>
      </c>
      <c r="H87" s="2">
        <v>0</v>
      </c>
      <c r="I87" s="2">
        <v>1</v>
      </c>
      <c r="J87" s="2">
        <v>0</v>
      </c>
      <c r="K87" s="2">
        <v>0</v>
      </c>
      <c r="L87" s="2">
        <v>7</v>
      </c>
      <c r="M87" s="209" t="s">
        <v>40</v>
      </c>
      <c r="N87" s="190">
        <v>6</v>
      </c>
      <c r="O87" s="211">
        <f t="shared" si="2"/>
        <v>19</v>
      </c>
      <c r="P87" s="201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162">
        <f t="shared" ref="W87:W89" si="9">O87-SUM(P87:V87)</f>
        <v>19</v>
      </c>
      <c r="X87" s="3" t="s">
        <v>55</v>
      </c>
      <c r="Y87" s="2" t="s">
        <v>107</v>
      </c>
    </row>
    <row r="88" spans="1:25" x14ac:dyDescent="0.3">
      <c r="A88" s="133">
        <v>44442</v>
      </c>
      <c r="B88" s="3" t="s">
        <v>14</v>
      </c>
      <c r="C88" s="2">
        <v>1</v>
      </c>
      <c r="D88" s="2">
        <v>0</v>
      </c>
      <c r="E88" s="2">
        <v>0</v>
      </c>
      <c r="F88" s="2">
        <v>5</v>
      </c>
      <c r="G88" s="2">
        <v>0</v>
      </c>
      <c r="H88" s="2">
        <v>0</v>
      </c>
      <c r="I88" s="2">
        <v>1</v>
      </c>
      <c r="J88" s="2">
        <v>0</v>
      </c>
      <c r="K88" s="2">
        <v>0</v>
      </c>
      <c r="L88" s="2">
        <v>0</v>
      </c>
      <c r="M88" s="209" t="s">
        <v>40</v>
      </c>
      <c r="N88" s="190">
        <v>0</v>
      </c>
      <c r="O88" s="211">
        <f t="shared" si="2"/>
        <v>7</v>
      </c>
      <c r="P88" s="201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162">
        <f t="shared" si="9"/>
        <v>7</v>
      </c>
      <c r="X88" s="3" t="s">
        <v>55</v>
      </c>
      <c r="Y88" s="2" t="s">
        <v>107</v>
      </c>
    </row>
    <row r="89" spans="1:25" x14ac:dyDescent="0.3">
      <c r="A89" s="133">
        <v>44443</v>
      </c>
      <c r="B89" s="3" t="s">
        <v>15</v>
      </c>
      <c r="C89" s="2">
        <v>0</v>
      </c>
      <c r="D89" s="2">
        <v>1</v>
      </c>
      <c r="E89" s="2">
        <v>0</v>
      </c>
      <c r="F89" s="2">
        <v>0</v>
      </c>
      <c r="G89" s="2">
        <v>0</v>
      </c>
      <c r="H89" s="2">
        <v>3</v>
      </c>
      <c r="I89" s="2">
        <v>0</v>
      </c>
      <c r="J89" s="2">
        <v>0</v>
      </c>
      <c r="K89" s="2">
        <v>0</v>
      </c>
      <c r="L89" s="2">
        <v>2</v>
      </c>
      <c r="M89" s="209" t="s">
        <v>40</v>
      </c>
      <c r="N89" s="190">
        <v>1</v>
      </c>
      <c r="O89" s="211">
        <f t="shared" si="2"/>
        <v>7</v>
      </c>
      <c r="P89" s="201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162">
        <f t="shared" si="9"/>
        <v>7</v>
      </c>
      <c r="X89" s="3" t="s">
        <v>55</v>
      </c>
      <c r="Y89" s="2" t="s">
        <v>107</v>
      </c>
    </row>
    <row r="90" spans="1:25" x14ac:dyDescent="0.3">
      <c r="A90" s="133">
        <v>44444</v>
      </c>
      <c r="B90" s="3" t="s">
        <v>16</v>
      </c>
      <c r="C90" s="2">
        <v>1</v>
      </c>
      <c r="D90" s="2">
        <v>0</v>
      </c>
      <c r="E90" s="2">
        <v>2</v>
      </c>
      <c r="F90" s="2">
        <v>3</v>
      </c>
      <c r="G90" s="2">
        <v>0</v>
      </c>
      <c r="H90" s="2">
        <v>1</v>
      </c>
      <c r="I90" s="2">
        <v>1</v>
      </c>
      <c r="J90" s="2">
        <v>0</v>
      </c>
      <c r="K90" s="2">
        <v>0</v>
      </c>
      <c r="L90" s="2">
        <v>7</v>
      </c>
      <c r="M90" s="209" t="s">
        <v>40</v>
      </c>
      <c r="N90" s="227">
        <v>1</v>
      </c>
      <c r="O90" s="211">
        <f t="shared" ref="O90:O93" si="10">SUM(C90:N90)</f>
        <v>16</v>
      </c>
      <c r="P90" s="201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162">
        <f t="shared" ref="W90:W94" si="11">O90-SUM(P90:V90)</f>
        <v>16</v>
      </c>
      <c r="X90" s="3" t="s">
        <v>55</v>
      </c>
      <c r="Y90" s="2" t="s">
        <v>107</v>
      </c>
    </row>
    <row r="91" spans="1:25" x14ac:dyDescent="0.3">
      <c r="A91" s="133">
        <v>44445</v>
      </c>
      <c r="B91" s="3" t="s">
        <v>17</v>
      </c>
      <c r="C91" s="2">
        <v>0</v>
      </c>
      <c r="D91" s="2">
        <v>0</v>
      </c>
      <c r="E91" s="2">
        <v>1</v>
      </c>
      <c r="F91" s="2">
        <v>3</v>
      </c>
      <c r="G91" s="2">
        <v>1</v>
      </c>
      <c r="H91" s="2">
        <v>1</v>
      </c>
      <c r="I91" s="2">
        <v>1</v>
      </c>
      <c r="J91" s="2">
        <v>0</v>
      </c>
      <c r="K91" s="2">
        <v>0</v>
      </c>
      <c r="L91" s="2">
        <v>0</v>
      </c>
      <c r="M91" s="209" t="s">
        <v>40</v>
      </c>
      <c r="N91" s="227">
        <v>3</v>
      </c>
      <c r="O91" s="211">
        <f t="shared" si="10"/>
        <v>10</v>
      </c>
      <c r="P91" s="201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162">
        <f t="shared" si="11"/>
        <v>10</v>
      </c>
      <c r="X91" s="3" t="s">
        <v>55</v>
      </c>
      <c r="Y91" s="2" t="s">
        <v>107</v>
      </c>
    </row>
    <row r="92" spans="1:25" x14ac:dyDescent="0.3">
      <c r="A92" s="133">
        <v>44446</v>
      </c>
      <c r="B92" s="3" t="s">
        <v>18</v>
      </c>
      <c r="C92" s="2">
        <v>0</v>
      </c>
      <c r="D92" s="2">
        <v>1</v>
      </c>
      <c r="E92" s="2">
        <v>0</v>
      </c>
      <c r="F92" s="2">
        <v>4</v>
      </c>
      <c r="G92" s="2">
        <v>0</v>
      </c>
      <c r="H92" s="2">
        <v>0</v>
      </c>
      <c r="I92" s="2">
        <v>2</v>
      </c>
      <c r="J92" s="2">
        <v>1</v>
      </c>
      <c r="K92" s="2">
        <v>0</v>
      </c>
      <c r="L92" s="2">
        <v>3</v>
      </c>
      <c r="M92" s="209" t="s">
        <v>40</v>
      </c>
      <c r="N92" s="227">
        <v>3</v>
      </c>
      <c r="O92" s="211">
        <f t="shared" si="10"/>
        <v>14</v>
      </c>
      <c r="P92" s="232">
        <v>0</v>
      </c>
      <c r="Q92" s="233">
        <v>1</v>
      </c>
      <c r="R92" s="233">
        <v>0</v>
      </c>
      <c r="S92" s="233">
        <v>0</v>
      </c>
      <c r="T92" s="233">
        <v>0</v>
      </c>
      <c r="U92" s="233">
        <v>0</v>
      </c>
      <c r="V92" s="233">
        <v>0</v>
      </c>
      <c r="W92" s="162">
        <f t="shared" si="11"/>
        <v>13</v>
      </c>
      <c r="X92" s="3" t="s">
        <v>55</v>
      </c>
      <c r="Y92" s="2" t="s">
        <v>107</v>
      </c>
    </row>
    <row r="93" spans="1:25" x14ac:dyDescent="0.3">
      <c r="A93" s="133">
        <v>44447</v>
      </c>
      <c r="B93" s="3" t="s">
        <v>12</v>
      </c>
      <c r="C93" s="2">
        <v>0</v>
      </c>
      <c r="D93" s="2">
        <v>0</v>
      </c>
      <c r="E93" s="2">
        <v>2</v>
      </c>
      <c r="F93" s="2">
        <v>4</v>
      </c>
      <c r="G93" s="2">
        <v>0</v>
      </c>
      <c r="H93" s="2">
        <v>1</v>
      </c>
      <c r="I93" s="2">
        <v>1</v>
      </c>
      <c r="J93" s="2">
        <v>0</v>
      </c>
      <c r="K93" s="2">
        <v>0</v>
      </c>
      <c r="L93" s="2">
        <v>1</v>
      </c>
      <c r="M93" s="209">
        <v>2</v>
      </c>
      <c r="N93" s="227">
        <v>0</v>
      </c>
      <c r="O93" s="211">
        <f t="shared" si="10"/>
        <v>11</v>
      </c>
      <c r="P93" s="232">
        <v>0</v>
      </c>
      <c r="Q93" s="232">
        <v>0</v>
      </c>
      <c r="R93" s="232">
        <v>0</v>
      </c>
      <c r="S93" s="232">
        <v>0</v>
      </c>
      <c r="T93" s="232">
        <v>0</v>
      </c>
      <c r="U93" s="232">
        <v>0</v>
      </c>
      <c r="V93" s="232">
        <v>0</v>
      </c>
      <c r="W93" s="162">
        <f t="shared" si="11"/>
        <v>11</v>
      </c>
      <c r="X93" s="3" t="s">
        <v>55</v>
      </c>
      <c r="Y93" s="2" t="s">
        <v>107</v>
      </c>
    </row>
    <row r="94" spans="1:25" ht="15" thickBot="1" x14ac:dyDescent="0.35">
      <c r="A94" s="234">
        <v>44448</v>
      </c>
      <c r="B94" s="235" t="s">
        <v>13</v>
      </c>
      <c r="C94" s="236">
        <v>0</v>
      </c>
      <c r="D94" s="236">
        <v>0</v>
      </c>
      <c r="E94" s="236">
        <v>0</v>
      </c>
      <c r="F94" s="236">
        <v>1</v>
      </c>
      <c r="G94" s="236">
        <v>0</v>
      </c>
      <c r="H94" s="236">
        <v>0</v>
      </c>
      <c r="I94" s="236">
        <v>0</v>
      </c>
      <c r="J94" s="236">
        <v>0</v>
      </c>
      <c r="K94" s="236">
        <v>0</v>
      </c>
      <c r="L94" s="236">
        <v>4</v>
      </c>
      <c r="M94" s="237">
        <v>2</v>
      </c>
      <c r="N94" s="238">
        <v>4</v>
      </c>
      <c r="O94" s="239">
        <f>SUM(C94:N94)</f>
        <v>11</v>
      </c>
      <c r="P94" s="240">
        <v>0</v>
      </c>
      <c r="Q94" s="240">
        <v>0</v>
      </c>
      <c r="R94" s="240">
        <v>1</v>
      </c>
      <c r="S94" s="240">
        <v>0</v>
      </c>
      <c r="T94" s="240">
        <v>0</v>
      </c>
      <c r="U94" s="240">
        <v>0</v>
      </c>
      <c r="V94" s="240">
        <v>0</v>
      </c>
      <c r="W94" s="241">
        <f t="shared" si="11"/>
        <v>10</v>
      </c>
      <c r="X94" s="235" t="s">
        <v>55</v>
      </c>
      <c r="Y94" s="236" t="s">
        <v>107</v>
      </c>
    </row>
    <row r="95" spans="1:25" x14ac:dyDescent="0.3">
      <c r="A95" s="15" t="s">
        <v>44</v>
      </c>
      <c r="B95" s="30"/>
      <c r="C95" s="16">
        <f t="shared" ref="C95:Q95" si="12">SUM(C3:C94)</f>
        <v>77</v>
      </c>
      <c r="D95" s="16">
        <f t="shared" si="12"/>
        <v>117</v>
      </c>
      <c r="E95" s="16">
        <f t="shared" si="12"/>
        <v>159</v>
      </c>
      <c r="F95" s="16">
        <f t="shared" si="12"/>
        <v>939</v>
      </c>
      <c r="G95" s="16">
        <f t="shared" si="12"/>
        <v>68</v>
      </c>
      <c r="H95" s="16">
        <f t="shared" si="12"/>
        <v>187</v>
      </c>
      <c r="I95" s="16">
        <f t="shared" si="12"/>
        <v>238</v>
      </c>
      <c r="J95" s="16">
        <f t="shared" si="12"/>
        <v>37</v>
      </c>
      <c r="K95" s="16">
        <f t="shared" si="12"/>
        <v>29</v>
      </c>
      <c r="L95" s="16">
        <f t="shared" si="12"/>
        <v>413</v>
      </c>
      <c r="M95" s="16">
        <f t="shared" si="12"/>
        <v>8</v>
      </c>
      <c r="N95" s="16">
        <f t="shared" si="12"/>
        <v>2184</v>
      </c>
      <c r="O95" s="16">
        <f t="shared" si="12"/>
        <v>4456</v>
      </c>
      <c r="P95" s="16">
        <f t="shared" si="12"/>
        <v>1</v>
      </c>
      <c r="Q95" s="16">
        <f t="shared" si="12"/>
        <v>8</v>
      </c>
      <c r="R95" s="16">
        <f t="shared" ref="R95:W95" si="13">SUM(R3:R94)</f>
        <v>3</v>
      </c>
      <c r="S95" s="16">
        <f t="shared" si="13"/>
        <v>26</v>
      </c>
      <c r="T95" s="16">
        <f t="shared" si="13"/>
        <v>0</v>
      </c>
      <c r="U95" s="16">
        <f t="shared" si="13"/>
        <v>0</v>
      </c>
      <c r="V95" s="16">
        <f t="shared" si="13"/>
        <v>3</v>
      </c>
      <c r="W95" s="16">
        <f t="shared" si="13"/>
        <v>4415</v>
      </c>
      <c r="X95" s="189"/>
      <c r="Y95" s="5"/>
    </row>
  </sheetData>
  <mergeCells count="1">
    <mergeCell ref="A1:D1"/>
  </mergeCells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5"/>
  <sheetViews>
    <sheetView zoomScale="110" zoomScaleNormal="110" workbookViewId="0">
      <pane ySplit="2" topLeftCell="A78" activePane="bottomLeft" state="frozen"/>
      <selection pane="bottomLeft" sqref="A1:D1"/>
    </sheetView>
  </sheetViews>
  <sheetFormatPr defaultRowHeight="14.4" x14ac:dyDescent="0.3"/>
  <cols>
    <col min="1" max="1" width="9.33203125" style="7" bestFit="1" customWidth="1"/>
    <col min="2" max="2" width="9.109375" style="7" bestFit="1" customWidth="1"/>
    <col min="3" max="6" width="10.44140625" style="7" bestFit="1" customWidth="1"/>
    <col min="7" max="7" width="12" style="7" bestFit="1" customWidth="1"/>
    <col min="8" max="8" width="12.6640625" style="7" bestFit="1" customWidth="1"/>
    <col min="9" max="9" width="11.6640625" style="7" bestFit="1" customWidth="1"/>
    <col min="10" max="10" width="13" bestFit="1" customWidth="1"/>
    <col min="11" max="11" width="12" bestFit="1" customWidth="1"/>
    <col min="12" max="12" width="9.5546875" style="7" bestFit="1" customWidth="1"/>
    <col min="13" max="13" width="8.77734375" style="7" customWidth="1"/>
    <col min="14" max="14" width="16.21875" style="7" bestFit="1" customWidth="1"/>
    <col min="15" max="15" width="8.44140625" style="7" bestFit="1" customWidth="1"/>
    <col min="16" max="16" width="56.6640625" style="7" bestFit="1" customWidth="1"/>
    <col min="17" max="17" width="7.44140625" style="7" bestFit="1" customWidth="1"/>
    <col min="18" max="18" width="37" style="7" bestFit="1" customWidth="1"/>
    <col min="19" max="16384" width="8.88671875" style="7"/>
  </cols>
  <sheetData>
    <row r="1" spans="1:17" ht="31.8" thickBot="1" x14ac:dyDescent="0.65">
      <c r="A1" s="253" t="s">
        <v>58</v>
      </c>
      <c r="B1" s="254"/>
      <c r="C1" s="254"/>
      <c r="D1" s="255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ht="15" thickBot="1" x14ac:dyDescent="0.35">
      <c r="A2" s="43" t="s">
        <v>0</v>
      </c>
      <c r="B2" s="44" t="s">
        <v>19</v>
      </c>
      <c r="C2" s="45" t="s">
        <v>20</v>
      </c>
      <c r="D2" s="45" t="s">
        <v>21</v>
      </c>
      <c r="E2" s="46" t="s">
        <v>22</v>
      </c>
      <c r="F2" s="46" t="s">
        <v>23</v>
      </c>
      <c r="G2" s="46" t="s">
        <v>61</v>
      </c>
      <c r="H2" s="47" t="s">
        <v>7</v>
      </c>
      <c r="I2" s="158" t="s">
        <v>8</v>
      </c>
      <c r="J2" s="147" t="s">
        <v>9</v>
      </c>
      <c r="K2" s="147" t="s">
        <v>10</v>
      </c>
      <c r="L2" s="158" t="s">
        <v>11</v>
      </c>
      <c r="M2" s="158" t="s">
        <v>31</v>
      </c>
      <c r="N2" s="48" t="s">
        <v>47</v>
      </c>
      <c r="O2" s="48" t="s">
        <v>30</v>
      </c>
      <c r="P2" s="226" t="s">
        <v>46</v>
      </c>
    </row>
    <row r="3" spans="1:17" x14ac:dyDescent="0.3">
      <c r="A3" s="13">
        <v>44357</v>
      </c>
      <c r="B3" s="12" t="s">
        <v>13</v>
      </c>
      <c r="C3" s="6" t="s">
        <v>40</v>
      </c>
      <c r="D3" s="6" t="s">
        <v>40</v>
      </c>
      <c r="E3" s="6" t="s">
        <v>40</v>
      </c>
      <c r="F3" s="6" t="s">
        <v>40</v>
      </c>
      <c r="G3" s="37" t="s">
        <v>40</v>
      </c>
      <c r="H3" s="6" t="s">
        <v>40</v>
      </c>
      <c r="I3" s="6" t="s">
        <v>40</v>
      </c>
      <c r="J3" s="6" t="s">
        <v>40</v>
      </c>
      <c r="K3" s="6" t="s">
        <v>40</v>
      </c>
      <c r="L3" s="6" t="s">
        <v>40</v>
      </c>
      <c r="M3" s="6" t="s">
        <v>40</v>
      </c>
      <c r="N3" s="38" t="s">
        <v>40</v>
      </c>
      <c r="O3" s="5" t="s">
        <v>40</v>
      </c>
      <c r="P3" s="87" t="s">
        <v>75</v>
      </c>
    </row>
    <row r="4" spans="1:17" x14ac:dyDescent="0.3">
      <c r="A4" s="13">
        <v>44358</v>
      </c>
      <c r="B4" s="12" t="s">
        <v>14</v>
      </c>
      <c r="C4" s="6" t="s">
        <v>40</v>
      </c>
      <c r="D4" s="6" t="s">
        <v>40</v>
      </c>
      <c r="E4" s="6" t="s">
        <v>40</v>
      </c>
      <c r="F4" s="6" t="s">
        <v>40</v>
      </c>
      <c r="G4" s="37" t="s">
        <v>40</v>
      </c>
      <c r="H4" s="6" t="s">
        <v>40</v>
      </c>
      <c r="I4" s="6" t="s">
        <v>40</v>
      </c>
      <c r="J4" s="6" t="s">
        <v>40</v>
      </c>
      <c r="K4" s="6" t="s">
        <v>40</v>
      </c>
      <c r="L4" s="6" t="s">
        <v>40</v>
      </c>
      <c r="M4" s="6" t="s">
        <v>40</v>
      </c>
      <c r="N4" s="38" t="s">
        <v>40</v>
      </c>
      <c r="O4" s="5" t="s">
        <v>40</v>
      </c>
      <c r="P4" s="87" t="s">
        <v>75</v>
      </c>
    </row>
    <row r="5" spans="1:17" x14ac:dyDescent="0.3">
      <c r="A5" s="13">
        <v>44359</v>
      </c>
      <c r="B5" s="12" t="s">
        <v>15</v>
      </c>
      <c r="C5" s="6" t="s">
        <v>40</v>
      </c>
      <c r="D5" s="6" t="s">
        <v>40</v>
      </c>
      <c r="E5" s="6" t="s">
        <v>40</v>
      </c>
      <c r="F5" s="6" t="s">
        <v>40</v>
      </c>
      <c r="G5" s="37" t="s">
        <v>40</v>
      </c>
      <c r="H5" s="6" t="s">
        <v>40</v>
      </c>
      <c r="I5" s="6" t="s">
        <v>40</v>
      </c>
      <c r="J5" s="6" t="s">
        <v>40</v>
      </c>
      <c r="K5" s="6" t="s">
        <v>40</v>
      </c>
      <c r="L5" s="6" t="s">
        <v>40</v>
      </c>
      <c r="M5" s="6" t="s">
        <v>40</v>
      </c>
      <c r="N5" s="38" t="s">
        <v>40</v>
      </c>
      <c r="O5" s="5" t="s">
        <v>40</v>
      </c>
      <c r="P5" s="87" t="s">
        <v>75</v>
      </c>
    </row>
    <row r="6" spans="1:17" x14ac:dyDescent="0.3">
      <c r="A6" s="13">
        <v>44360</v>
      </c>
      <c r="B6" s="12" t="s">
        <v>16</v>
      </c>
      <c r="C6" s="6" t="s">
        <v>40</v>
      </c>
      <c r="D6" s="6" t="s">
        <v>40</v>
      </c>
      <c r="E6" s="6" t="s">
        <v>40</v>
      </c>
      <c r="F6" s="6" t="s">
        <v>40</v>
      </c>
      <c r="G6" s="37" t="s">
        <v>40</v>
      </c>
      <c r="H6" s="6" t="s">
        <v>40</v>
      </c>
      <c r="I6" s="6" t="s">
        <v>40</v>
      </c>
      <c r="J6" s="6" t="s">
        <v>40</v>
      </c>
      <c r="K6" s="6" t="s">
        <v>40</v>
      </c>
      <c r="L6" s="6" t="s">
        <v>40</v>
      </c>
      <c r="M6" s="6" t="s">
        <v>40</v>
      </c>
      <c r="N6" s="38" t="s">
        <v>40</v>
      </c>
      <c r="O6" s="5" t="s">
        <v>40</v>
      </c>
      <c r="P6" s="87" t="s">
        <v>75</v>
      </c>
    </row>
    <row r="7" spans="1:17" x14ac:dyDescent="0.3">
      <c r="A7" s="13">
        <v>44361</v>
      </c>
      <c r="B7" s="12" t="s">
        <v>17</v>
      </c>
      <c r="C7" s="6" t="s">
        <v>40</v>
      </c>
      <c r="D7" s="6" t="s">
        <v>40</v>
      </c>
      <c r="E7" s="6" t="s">
        <v>40</v>
      </c>
      <c r="F7" s="6" t="s">
        <v>40</v>
      </c>
      <c r="G7" s="37" t="s">
        <v>40</v>
      </c>
      <c r="H7" s="6" t="s">
        <v>40</v>
      </c>
      <c r="I7" s="6" t="s">
        <v>40</v>
      </c>
      <c r="J7" s="6" t="s">
        <v>40</v>
      </c>
      <c r="K7" s="6" t="s">
        <v>40</v>
      </c>
      <c r="L7" s="6" t="s">
        <v>40</v>
      </c>
      <c r="M7" s="6" t="s">
        <v>40</v>
      </c>
      <c r="N7" s="38" t="s">
        <v>40</v>
      </c>
      <c r="O7" s="5" t="s">
        <v>40</v>
      </c>
      <c r="P7" s="87" t="s">
        <v>75</v>
      </c>
    </row>
    <row r="8" spans="1:17" x14ac:dyDescent="0.3">
      <c r="A8" s="13">
        <v>44362</v>
      </c>
      <c r="B8" s="12" t="s">
        <v>18</v>
      </c>
      <c r="C8" s="6" t="s">
        <v>40</v>
      </c>
      <c r="D8" s="6" t="s">
        <v>40</v>
      </c>
      <c r="E8" s="6" t="s">
        <v>40</v>
      </c>
      <c r="F8" s="6" t="s">
        <v>40</v>
      </c>
      <c r="G8" s="37" t="s">
        <v>40</v>
      </c>
      <c r="H8" s="6" t="s">
        <v>40</v>
      </c>
      <c r="I8" s="6" t="s">
        <v>40</v>
      </c>
      <c r="J8" s="6" t="s">
        <v>40</v>
      </c>
      <c r="K8" s="6" t="s">
        <v>40</v>
      </c>
      <c r="L8" s="6" t="s">
        <v>40</v>
      </c>
      <c r="M8" s="6" t="s">
        <v>40</v>
      </c>
      <c r="N8" s="38" t="s">
        <v>40</v>
      </c>
      <c r="O8" s="5" t="s">
        <v>40</v>
      </c>
      <c r="P8" s="87" t="s">
        <v>75</v>
      </c>
    </row>
    <row r="9" spans="1:17" x14ac:dyDescent="0.3">
      <c r="A9" s="13">
        <v>44363</v>
      </c>
      <c r="B9" s="12" t="s">
        <v>12</v>
      </c>
      <c r="C9" s="6" t="s">
        <v>40</v>
      </c>
      <c r="D9" s="6" t="s">
        <v>40</v>
      </c>
      <c r="E9" s="6" t="s">
        <v>40</v>
      </c>
      <c r="F9" s="6" t="s">
        <v>40</v>
      </c>
      <c r="G9" s="37" t="s">
        <v>40</v>
      </c>
      <c r="H9" s="6" t="s">
        <v>40</v>
      </c>
      <c r="I9" s="6" t="s">
        <v>40</v>
      </c>
      <c r="J9" s="6" t="s">
        <v>40</v>
      </c>
      <c r="K9" s="6" t="s">
        <v>40</v>
      </c>
      <c r="L9" s="6" t="s">
        <v>40</v>
      </c>
      <c r="M9" s="6" t="s">
        <v>40</v>
      </c>
      <c r="N9" s="38" t="s">
        <v>40</v>
      </c>
      <c r="O9" s="5" t="s">
        <v>40</v>
      </c>
      <c r="P9" s="87" t="s">
        <v>75</v>
      </c>
    </row>
    <row r="10" spans="1:17" s="32" customFormat="1" x14ac:dyDescent="0.3">
      <c r="A10" s="13">
        <v>44364</v>
      </c>
      <c r="B10" s="12" t="s">
        <v>13</v>
      </c>
      <c r="C10" s="6" t="s">
        <v>40</v>
      </c>
      <c r="D10" s="6" t="s">
        <v>40</v>
      </c>
      <c r="E10" s="6" t="s">
        <v>40</v>
      </c>
      <c r="F10" s="6" t="s">
        <v>40</v>
      </c>
      <c r="G10" s="37" t="s">
        <v>40</v>
      </c>
      <c r="H10" s="6" t="s">
        <v>40</v>
      </c>
      <c r="I10" s="6" t="s">
        <v>40</v>
      </c>
      <c r="J10" s="6" t="s">
        <v>40</v>
      </c>
      <c r="K10" s="6" t="s">
        <v>40</v>
      </c>
      <c r="L10" s="6" t="s">
        <v>40</v>
      </c>
      <c r="M10" s="6" t="s">
        <v>40</v>
      </c>
      <c r="N10" s="38" t="s">
        <v>40</v>
      </c>
      <c r="O10" s="5" t="s">
        <v>40</v>
      </c>
      <c r="P10" s="87" t="s">
        <v>75</v>
      </c>
    </row>
    <row r="11" spans="1:17" s="19" customFormat="1" x14ac:dyDescent="0.3">
      <c r="A11" s="13">
        <v>44365</v>
      </c>
      <c r="B11" s="12" t="s">
        <v>14</v>
      </c>
      <c r="C11" s="6" t="s">
        <v>40</v>
      </c>
      <c r="D11" s="6" t="s">
        <v>40</v>
      </c>
      <c r="E11" s="6" t="s">
        <v>40</v>
      </c>
      <c r="F11" s="6" t="s">
        <v>40</v>
      </c>
      <c r="G11" s="37" t="s">
        <v>40</v>
      </c>
      <c r="H11" s="6" t="s">
        <v>40</v>
      </c>
      <c r="I11" s="6" t="s">
        <v>40</v>
      </c>
      <c r="J11" s="6" t="s">
        <v>40</v>
      </c>
      <c r="K11" s="6" t="s">
        <v>40</v>
      </c>
      <c r="L11" s="6" t="s">
        <v>40</v>
      </c>
      <c r="M11" s="6" t="s">
        <v>40</v>
      </c>
      <c r="N11" s="38" t="s">
        <v>40</v>
      </c>
      <c r="O11" s="5" t="s">
        <v>40</v>
      </c>
      <c r="P11" s="87" t="s">
        <v>75</v>
      </c>
    </row>
    <row r="12" spans="1:17" s="11" customFormat="1" x14ac:dyDescent="0.3">
      <c r="A12" s="13">
        <v>44366</v>
      </c>
      <c r="B12" s="12" t="s">
        <v>15</v>
      </c>
      <c r="C12" s="6" t="s">
        <v>40</v>
      </c>
      <c r="D12" s="6" t="s">
        <v>40</v>
      </c>
      <c r="E12" s="6" t="s">
        <v>40</v>
      </c>
      <c r="F12" s="6" t="s">
        <v>40</v>
      </c>
      <c r="G12" s="37" t="s">
        <v>40</v>
      </c>
      <c r="H12" s="6" t="s">
        <v>40</v>
      </c>
      <c r="I12" s="6" t="s">
        <v>40</v>
      </c>
      <c r="J12" s="6" t="s">
        <v>40</v>
      </c>
      <c r="K12" s="6" t="s">
        <v>40</v>
      </c>
      <c r="L12" s="6" t="s">
        <v>40</v>
      </c>
      <c r="M12" s="6" t="s">
        <v>40</v>
      </c>
      <c r="N12" s="38" t="s">
        <v>40</v>
      </c>
      <c r="O12" s="5" t="s">
        <v>40</v>
      </c>
      <c r="P12" s="87" t="s">
        <v>75</v>
      </c>
      <c r="Q12" s="33"/>
    </row>
    <row r="13" spans="1:17" x14ac:dyDescent="0.3">
      <c r="A13" s="13">
        <v>44367</v>
      </c>
      <c r="B13" s="12" t="s">
        <v>16</v>
      </c>
      <c r="C13" s="6" t="s">
        <v>40</v>
      </c>
      <c r="D13" s="6" t="s">
        <v>40</v>
      </c>
      <c r="E13" s="6" t="s">
        <v>40</v>
      </c>
      <c r="F13" s="6" t="s">
        <v>40</v>
      </c>
      <c r="G13" s="37" t="s">
        <v>40</v>
      </c>
      <c r="H13" s="6" t="s">
        <v>40</v>
      </c>
      <c r="I13" s="6" t="s">
        <v>40</v>
      </c>
      <c r="J13" s="6" t="s">
        <v>40</v>
      </c>
      <c r="K13" s="6" t="s">
        <v>40</v>
      </c>
      <c r="L13" s="6" t="s">
        <v>40</v>
      </c>
      <c r="M13" s="6" t="s">
        <v>40</v>
      </c>
      <c r="N13" s="38" t="s">
        <v>40</v>
      </c>
      <c r="O13" s="5" t="s">
        <v>40</v>
      </c>
      <c r="P13" s="87" t="s">
        <v>75</v>
      </c>
      <c r="Q13" s="34"/>
    </row>
    <row r="14" spans="1:17" x14ac:dyDescent="0.3">
      <c r="A14" s="13">
        <v>44368</v>
      </c>
      <c r="B14" s="12" t="s">
        <v>17</v>
      </c>
      <c r="C14" s="3" t="s">
        <v>40</v>
      </c>
      <c r="D14" s="3" t="s">
        <v>40</v>
      </c>
      <c r="E14" s="3" t="s">
        <v>40</v>
      </c>
      <c r="F14" s="3" t="s">
        <v>40</v>
      </c>
      <c r="G14" s="108" t="s">
        <v>40</v>
      </c>
      <c r="H14" s="3" t="s">
        <v>40</v>
      </c>
      <c r="I14" s="3" t="s">
        <v>40</v>
      </c>
      <c r="J14" s="6" t="s">
        <v>40</v>
      </c>
      <c r="K14" s="6" t="s">
        <v>40</v>
      </c>
      <c r="L14" s="3" t="s">
        <v>40</v>
      </c>
      <c r="M14" s="3" t="s">
        <v>40</v>
      </c>
      <c r="N14" s="109" t="s">
        <v>40</v>
      </c>
      <c r="O14" s="2" t="s">
        <v>40</v>
      </c>
      <c r="P14" s="110" t="s">
        <v>75</v>
      </c>
      <c r="Q14" s="34"/>
    </row>
    <row r="15" spans="1:17" x14ac:dyDescent="0.3">
      <c r="A15" s="13">
        <v>44369</v>
      </c>
      <c r="B15" s="12" t="s">
        <v>18</v>
      </c>
      <c r="C15" s="3" t="s">
        <v>40</v>
      </c>
      <c r="D15" s="3" t="s">
        <v>40</v>
      </c>
      <c r="E15" s="3" t="s">
        <v>40</v>
      </c>
      <c r="F15" s="3" t="s">
        <v>40</v>
      </c>
      <c r="G15" s="108" t="s">
        <v>40</v>
      </c>
      <c r="H15" s="3" t="s">
        <v>40</v>
      </c>
      <c r="I15" s="3" t="s">
        <v>40</v>
      </c>
      <c r="J15" s="6" t="s">
        <v>40</v>
      </c>
      <c r="K15" s="6" t="s">
        <v>40</v>
      </c>
      <c r="L15" s="3" t="s">
        <v>40</v>
      </c>
      <c r="M15" s="3" t="s">
        <v>40</v>
      </c>
      <c r="N15" s="109" t="s">
        <v>40</v>
      </c>
      <c r="O15" s="2" t="s">
        <v>40</v>
      </c>
      <c r="P15" s="110" t="s">
        <v>75</v>
      </c>
    </row>
    <row r="16" spans="1:17" x14ac:dyDescent="0.3">
      <c r="A16" s="13">
        <v>44370</v>
      </c>
      <c r="B16" s="12" t="s">
        <v>12</v>
      </c>
      <c r="C16" s="3" t="s">
        <v>40</v>
      </c>
      <c r="D16" s="3" t="s">
        <v>40</v>
      </c>
      <c r="E16" s="3" t="s">
        <v>40</v>
      </c>
      <c r="F16" s="3" t="s">
        <v>40</v>
      </c>
      <c r="G16" s="108" t="s">
        <v>40</v>
      </c>
      <c r="H16" s="3" t="s">
        <v>40</v>
      </c>
      <c r="I16" s="3" t="s">
        <v>40</v>
      </c>
      <c r="J16" s="6" t="s">
        <v>40</v>
      </c>
      <c r="K16" s="6" t="s">
        <v>40</v>
      </c>
      <c r="L16" s="3" t="s">
        <v>40</v>
      </c>
      <c r="M16" s="3" t="s">
        <v>40</v>
      </c>
      <c r="N16" s="109" t="s">
        <v>40</v>
      </c>
      <c r="O16" s="2" t="s">
        <v>40</v>
      </c>
      <c r="P16" s="110" t="s">
        <v>75</v>
      </c>
    </row>
    <row r="17" spans="1:16" x14ac:dyDescent="0.3">
      <c r="A17" s="13">
        <v>44371</v>
      </c>
      <c r="B17" s="12" t="s">
        <v>13</v>
      </c>
      <c r="C17" s="3" t="s">
        <v>40</v>
      </c>
      <c r="D17" s="3" t="s">
        <v>40</v>
      </c>
      <c r="E17" s="3" t="s">
        <v>40</v>
      </c>
      <c r="F17" s="3" t="s">
        <v>40</v>
      </c>
      <c r="G17" s="108" t="s">
        <v>40</v>
      </c>
      <c r="H17" s="3" t="s">
        <v>40</v>
      </c>
      <c r="I17" s="3" t="s">
        <v>40</v>
      </c>
      <c r="J17" s="6" t="s">
        <v>40</v>
      </c>
      <c r="K17" s="6" t="s">
        <v>40</v>
      </c>
      <c r="L17" s="3" t="s">
        <v>40</v>
      </c>
      <c r="M17" s="3" t="s">
        <v>40</v>
      </c>
      <c r="N17" s="109" t="s">
        <v>40</v>
      </c>
      <c r="O17" s="2" t="s">
        <v>40</v>
      </c>
      <c r="P17" s="110" t="s">
        <v>75</v>
      </c>
    </row>
    <row r="18" spans="1:16" x14ac:dyDescent="0.3">
      <c r="A18" s="13">
        <v>44372</v>
      </c>
      <c r="B18" s="12" t="s">
        <v>14</v>
      </c>
      <c r="C18" s="3" t="s">
        <v>40</v>
      </c>
      <c r="D18" s="3" t="s">
        <v>40</v>
      </c>
      <c r="E18" s="3" t="s">
        <v>40</v>
      </c>
      <c r="F18" s="3" t="s">
        <v>40</v>
      </c>
      <c r="G18" s="108" t="s">
        <v>40</v>
      </c>
      <c r="H18" s="3" t="s">
        <v>40</v>
      </c>
      <c r="I18" s="3" t="s">
        <v>40</v>
      </c>
      <c r="J18" s="6" t="s">
        <v>40</v>
      </c>
      <c r="K18" s="6" t="s">
        <v>40</v>
      </c>
      <c r="L18" s="3" t="s">
        <v>40</v>
      </c>
      <c r="M18" s="3" t="s">
        <v>40</v>
      </c>
      <c r="N18" s="109" t="s">
        <v>40</v>
      </c>
      <c r="O18" s="2" t="s">
        <v>40</v>
      </c>
      <c r="P18" s="110" t="s">
        <v>75</v>
      </c>
    </row>
    <row r="19" spans="1:16" x14ac:dyDescent="0.3">
      <c r="A19" s="13">
        <v>44373</v>
      </c>
      <c r="B19" s="12" t="s">
        <v>15</v>
      </c>
      <c r="C19" s="3" t="s">
        <v>40</v>
      </c>
      <c r="D19" s="3" t="s">
        <v>40</v>
      </c>
      <c r="E19" s="3" t="s">
        <v>40</v>
      </c>
      <c r="F19" s="3" t="s">
        <v>40</v>
      </c>
      <c r="G19" s="108" t="s">
        <v>40</v>
      </c>
      <c r="H19" s="3" t="s">
        <v>40</v>
      </c>
      <c r="I19" s="3" t="s">
        <v>40</v>
      </c>
      <c r="J19" s="6" t="s">
        <v>40</v>
      </c>
      <c r="K19" s="6" t="s">
        <v>40</v>
      </c>
      <c r="L19" s="3" t="s">
        <v>40</v>
      </c>
      <c r="M19" s="3" t="s">
        <v>40</v>
      </c>
      <c r="N19" s="109" t="s">
        <v>40</v>
      </c>
      <c r="O19" s="2" t="s">
        <v>40</v>
      </c>
      <c r="P19" s="110" t="s">
        <v>75</v>
      </c>
    </row>
    <row r="20" spans="1:16" x14ac:dyDescent="0.3">
      <c r="A20" s="13">
        <v>44374</v>
      </c>
      <c r="B20" s="12" t="s">
        <v>16</v>
      </c>
      <c r="C20" s="3" t="s">
        <v>40</v>
      </c>
      <c r="D20" s="3" t="s">
        <v>40</v>
      </c>
      <c r="E20" s="3" t="s">
        <v>40</v>
      </c>
      <c r="F20" s="3" t="s">
        <v>40</v>
      </c>
      <c r="G20" s="108" t="s">
        <v>40</v>
      </c>
      <c r="H20" s="3" t="s">
        <v>40</v>
      </c>
      <c r="I20" s="3" t="s">
        <v>40</v>
      </c>
      <c r="J20" s="6" t="s">
        <v>40</v>
      </c>
      <c r="K20" s="6" t="s">
        <v>40</v>
      </c>
      <c r="L20" s="3" t="s">
        <v>40</v>
      </c>
      <c r="M20" s="3" t="s">
        <v>40</v>
      </c>
      <c r="N20" s="109" t="s">
        <v>40</v>
      </c>
      <c r="O20" s="2" t="s">
        <v>40</v>
      </c>
      <c r="P20" s="110" t="s">
        <v>75</v>
      </c>
    </row>
    <row r="21" spans="1:16" x14ac:dyDescent="0.3">
      <c r="A21" s="13">
        <v>44375</v>
      </c>
      <c r="B21" s="12" t="s">
        <v>17</v>
      </c>
      <c r="C21" s="3" t="s">
        <v>40</v>
      </c>
      <c r="D21" s="3" t="s">
        <v>40</v>
      </c>
      <c r="E21" s="3" t="s">
        <v>40</v>
      </c>
      <c r="F21" s="3" t="s">
        <v>40</v>
      </c>
      <c r="G21" s="108" t="s">
        <v>40</v>
      </c>
      <c r="H21" s="3" t="s">
        <v>40</v>
      </c>
      <c r="I21" s="3" t="s">
        <v>40</v>
      </c>
      <c r="J21" s="6" t="s">
        <v>40</v>
      </c>
      <c r="K21" s="6" t="s">
        <v>40</v>
      </c>
      <c r="L21" s="3" t="s">
        <v>40</v>
      </c>
      <c r="M21" s="3" t="s">
        <v>40</v>
      </c>
      <c r="N21" s="109" t="s">
        <v>40</v>
      </c>
      <c r="O21" s="2" t="s">
        <v>40</v>
      </c>
      <c r="P21" s="110" t="s">
        <v>75</v>
      </c>
    </row>
    <row r="22" spans="1:16" x14ac:dyDescent="0.3">
      <c r="A22" s="13">
        <v>44376</v>
      </c>
      <c r="B22" s="12" t="s">
        <v>18</v>
      </c>
      <c r="C22" s="3" t="s">
        <v>40</v>
      </c>
      <c r="D22" s="3" t="s">
        <v>40</v>
      </c>
      <c r="E22" s="3" t="s">
        <v>40</v>
      </c>
      <c r="F22" s="3" t="s">
        <v>40</v>
      </c>
      <c r="G22" s="108" t="s">
        <v>40</v>
      </c>
      <c r="H22" s="3" t="s">
        <v>40</v>
      </c>
      <c r="I22" s="3" t="s">
        <v>40</v>
      </c>
      <c r="J22" s="6" t="s">
        <v>40</v>
      </c>
      <c r="K22" s="6" t="s">
        <v>40</v>
      </c>
      <c r="L22" s="3" t="s">
        <v>40</v>
      </c>
      <c r="M22" s="3" t="s">
        <v>40</v>
      </c>
      <c r="N22" s="109" t="s">
        <v>40</v>
      </c>
      <c r="O22" s="2" t="s">
        <v>40</v>
      </c>
      <c r="P22" s="110" t="s">
        <v>75</v>
      </c>
    </row>
    <row r="23" spans="1:16" x14ac:dyDescent="0.3">
      <c r="A23" s="13">
        <v>44377</v>
      </c>
      <c r="B23" s="12" t="s">
        <v>12</v>
      </c>
      <c r="C23" s="3" t="s">
        <v>40</v>
      </c>
      <c r="D23" s="3" t="s">
        <v>40</v>
      </c>
      <c r="E23" s="3" t="s">
        <v>40</v>
      </c>
      <c r="F23" s="3" t="s">
        <v>40</v>
      </c>
      <c r="G23" s="108" t="s">
        <v>40</v>
      </c>
      <c r="H23" s="3" t="s">
        <v>40</v>
      </c>
      <c r="I23" s="3" t="s">
        <v>40</v>
      </c>
      <c r="J23" s="6" t="s">
        <v>40</v>
      </c>
      <c r="K23" s="6" t="s">
        <v>40</v>
      </c>
      <c r="L23" s="3" t="s">
        <v>40</v>
      </c>
      <c r="M23" s="3" t="s">
        <v>40</v>
      </c>
      <c r="N23" s="109" t="s">
        <v>40</v>
      </c>
      <c r="O23" s="2" t="s">
        <v>40</v>
      </c>
      <c r="P23" s="110" t="s">
        <v>75</v>
      </c>
    </row>
    <row r="24" spans="1:16" x14ac:dyDescent="0.3">
      <c r="A24" s="13">
        <v>44378</v>
      </c>
      <c r="B24" s="12" t="s">
        <v>13</v>
      </c>
      <c r="C24" s="3" t="s">
        <v>40</v>
      </c>
      <c r="D24" s="3" t="s">
        <v>40</v>
      </c>
      <c r="E24" s="3" t="s">
        <v>40</v>
      </c>
      <c r="F24" s="3" t="s">
        <v>40</v>
      </c>
      <c r="G24" s="108" t="s">
        <v>40</v>
      </c>
      <c r="H24" s="3" t="s">
        <v>40</v>
      </c>
      <c r="I24" s="3" t="s">
        <v>40</v>
      </c>
      <c r="J24" s="6" t="s">
        <v>40</v>
      </c>
      <c r="K24" s="6" t="s">
        <v>40</v>
      </c>
      <c r="L24" s="3" t="s">
        <v>40</v>
      </c>
      <c r="M24" s="3" t="s">
        <v>40</v>
      </c>
      <c r="N24" s="109" t="s">
        <v>40</v>
      </c>
      <c r="O24" s="2" t="s">
        <v>40</v>
      </c>
      <c r="P24" s="110" t="s">
        <v>75</v>
      </c>
    </row>
    <row r="25" spans="1:16" x14ac:dyDescent="0.3">
      <c r="A25" s="13">
        <v>44379</v>
      </c>
      <c r="B25" s="12" t="s">
        <v>14</v>
      </c>
      <c r="C25" s="3" t="s">
        <v>40</v>
      </c>
      <c r="D25" s="3" t="s">
        <v>40</v>
      </c>
      <c r="E25" s="3" t="s">
        <v>40</v>
      </c>
      <c r="F25" s="3" t="s">
        <v>40</v>
      </c>
      <c r="G25" s="108" t="s">
        <v>40</v>
      </c>
      <c r="H25" s="3" t="s">
        <v>40</v>
      </c>
      <c r="I25" s="3" t="s">
        <v>40</v>
      </c>
      <c r="J25" s="6" t="s">
        <v>40</v>
      </c>
      <c r="K25" s="6" t="s">
        <v>40</v>
      </c>
      <c r="L25" s="3" t="s">
        <v>40</v>
      </c>
      <c r="M25" s="3" t="s">
        <v>40</v>
      </c>
      <c r="N25" s="109" t="s">
        <v>40</v>
      </c>
      <c r="O25" s="2" t="s">
        <v>40</v>
      </c>
      <c r="P25" s="110" t="s">
        <v>75</v>
      </c>
    </row>
    <row r="26" spans="1:16" x14ac:dyDescent="0.3">
      <c r="A26" s="13">
        <v>44380</v>
      </c>
      <c r="B26" s="12" t="s">
        <v>15</v>
      </c>
      <c r="C26" s="3" t="s">
        <v>40</v>
      </c>
      <c r="D26" s="3" t="s">
        <v>40</v>
      </c>
      <c r="E26" s="3" t="s">
        <v>40</v>
      </c>
      <c r="F26" s="3" t="s">
        <v>40</v>
      </c>
      <c r="G26" s="108" t="s">
        <v>40</v>
      </c>
      <c r="H26" s="3" t="s">
        <v>40</v>
      </c>
      <c r="I26" s="3" t="s">
        <v>40</v>
      </c>
      <c r="J26" s="6" t="s">
        <v>40</v>
      </c>
      <c r="K26" s="6" t="s">
        <v>40</v>
      </c>
      <c r="L26" s="3" t="s">
        <v>40</v>
      </c>
      <c r="M26" s="3" t="s">
        <v>40</v>
      </c>
      <c r="N26" s="109" t="s">
        <v>40</v>
      </c>
      <c r="O26" s="2" t="s">
        <v>40</v>
      </c>
      <c r="P26" s="110" t="s">
        <v>75</v>
      </c>
    </row>
    <row r="27" spans="1:16" x14ac:dyDescent="0.3">
      <c r="A27" s="13">
        <v>44381</v>
      </c>
      <c r="B27" s="12" t="s">
        <v>16</v>
      </c>
      <c r="C27" s="3" t="s">
        <v>40</v>
      </c>
      <c r="D27" s="3" t="s">
        <v>40</v>
      </c>
      <c r="E27" s="3" t="s">
        <v>40</v>
      </c>
      <c r="F27" s="3" t="s">
        <v>40</v>
      </c>
      <c r="G27" s="108" t="s">
        <v>40</v>
      </c>
      <c r="H27" s="3" t="s">
        <v>40</v>
      </c>
      <c r="I27" s="3" t="s">
        <v>40</v>
      </c>
      <c r="J27" s="6" t="s">
        <v>40</v>
      </c>
      <c r="K27" s="6" t="s">
        <v>40</v>
      </c>
      <c r="L27" s="3" t="s">
        <v>40</v>
      </c>
      <c r="M27" s="3" t="s">
        <v>40</v>
      </c>
      <c r="N27" s="109" t="s">
        <v>40</v>
      </c>
      <c r="O27" s="2" t="s">
        <v>40</v>
      </c>
      <c r="P27" s="110" t="s">
        <v>75</v>
      </c>
    </row>
    <row r="28" spans="1:16" x14ac:dyDescent="0.3">
      <c r="A28" s="13">
        <v>44382</v>
      </c>
      <c r="B28" s="12" t="s">
        <v>17</v>
      </c>
      <c r="C28" s="3" t="s">
        <v>40</v>
      </c>
      <c r="D28" s="3" t="s">
        <v>40</v>
      </c>
      <c r="E28" s="3" t="s">
        <v>40</v>
      </c>
      <c r="F28" s="3" t="s">
        <v>40</v>
      </c>
      <c r="G28" s="108" t="s">
        <v>40</v>
      </c>
      <c r="H28" s="3" t="s">
        <v>40</v>
      </c>
      <c r="I28" s="3" t="s">
        <v>40</v>
      </c>
      <c r="J28" s="6" t="s">
        <v>40</v>
      </c>
      <c r="K28" s="6" t="s">
        <v>40</v>
      </c>
      <c r="L28" s="3" t="s">
        <v>40</v>
      </c>
      <c r="M28" s="3" t="s">
        <v>40</v>
      </c>
      <c r="N28" s="109" t="s">
        <v>40</v>
      </c>
      <c r="O28" s="2" t="s">
        <v>40</v>
      </c>
      <c r="P28" s="110" t="s">
        <v>75</v>
      </c>
    </row>
    <row r="29" spans="1:16" x14ac:dyDescent="0.3">
      <c r="A29" s="13">
        <v>44383</v>
      </c>
      <c r="B29" s="12" t="s">
        <v>18</v>
      </c>
      <c r="C29" s="3" t="s">
        <v>40</v>
      </c>
      <c r="D29" s="3" t="s">
        <v>40</v>
      </c>
      <c r="E29" s="3" t="s">
        <v>40</v>
      </c>
      <c r="F29" s="3" t="s">
        <v>40</v>
      </c>
      <c r="G29" s="108" t="s">
        <v>40</v>
      </c>
      <c r="H29" s="3" t="s">
        <v>40</v>
      </c>
      <c r="I29" s="3" t="s">
        <v>40</v>
      </c>
      <c r="J29" s="6" t="s">
        <v>40</v>
      </c>
      <c r="K29" s="6" t="s">
        <v>40</v>
      </c>
      <c r="L29" s="3" t="s">
        <v>40</v>
      </c>
      <c r="M29" s="3" t="s">
        <v>40</v>
      </c>
      <c r="N29" s="109" t="s">
        <v>40</v>
      </c>
      <c r="O29" s="2" t="s">
        <v>40</v>
      </c>
      <c r="P29" s="110" t="s">
        <v>88</v>
      </c>
    </row>
    <row r="30" spans="1:16" x14ac:dyDescent="0.3">
      <c r="A30" s="13">
        <v>44384</v>
      </c>
      <c r="B30" s="12" t="s">
        <v>12</v>
      </c>
      <c r="C30" s="7">
        <v>1</v>
      </c>
      <c r="D30" s="7">
        <v>2</v>
      </c>
      <c r="E30" s="7">
        <v>0</v>
      </c>
      <c r="F30" s="7">
        <v>1</v>
      </c>
      <c r="G30" s="163">
        <f>SUM(Table14[[#This Row],[TDA EL 1]:[TDA EL 4]])</f>
        <v>4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62">
        <f>Table14[[#This Row],[TDA '# ENC]]-SUM(Table14[[#This Row],[Trap Reject]:[Recap ]])</f>
        <v>4</v>
      </c>
      <c r="O30" s="7" t="s">
        <v>55</v>
      </c>
      <c r="P30" s="8"/>
    </row>
    <row r="31" spans="1:16" x14ac:dyDescent="0.3">
      <c r="A31" s="13">
        <v>44385</v>
      </c>
      <c r="B31" s="12" t="s">
        <v>13</v>
      </c>
      <c r="C31" s="11">
        <v>4</v>
      </c>
      <c r="D31" s="11">
        <v>4</v>
      </c>
      <c r="E31" s="11">
        <v>1</v>
      </c>
      <c r="F31" s="11">
        <v>0</v>
      </c>
      <c r="G31" s="163">
        <f>SUM(Table14[[#This Row],[TDA EL 1]:[TDA EL 4]])</f>
        <v>9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162">
        <f>Table14[[#This Row],[TDA '# ENC]]-SUM(Table14[[#This Row],[Trap Reject]:[Recap ]])</f>
        <v>9</v>
      </c>
      <c r="O31" s="11" t="s">
        <v>41</v>
      </c>
      <c r="P31" s="11"/>
    </row>
    <row r="32" spans="1:16" x14ac:dyDescent="0.3">
      <c r="A32" s="13">
        <v>44386</v>
      </c>
      <c r="B32" s="12" t="s">
        <v>14</v>
      </c>
      <c r="C32" s="7">
        <v>2</v>
      </c>
      <c r="D32" s="7">
        <v>3</v>
      </c>
      <c r="E32" s="7">
        <v>1</v>
      </c>
      <c r="F32" s="7">
        <v>0</v>
      </c>
      <c r="G32" s="163">
        <f>SUM(Table14[[#This Row],[TDA EL 1]:[TDA EL 4]])</f>
        <v>6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162">
        <f>Table14[[#This Row],[TDA '# ENC]]-SUM(Table14[[#This Row],[Trap Reject]:[Recap ]])</f>
        <v>6</v>
      </c>
      <c r="O32" s="7" t="s">
        <v>41</v>
      </c>
      <c r="P32" s="8"/>
    </row>
    <row r="33" spans="1:18" x14ac:dyDescent="0.3">
      <c r="A33" s="13">
        <v>44387</v>
      </c>
      <c r="B33" s="12" t="s">
        <v>15</v>
      </c>
      <c r="C33" s="11">
        <v>1</v>
      </c>
      <c r="D33" s="11">
        <v>0</v>
      </c>
      <c r="E33" s="11">
        <v>0</v>
      </c>
      <c r="F33" s="11">
        <v>1</v>
      </c>
      <c r="G33" s="163">
        <f>SUM(Table14[[#This Row],[TDA EL 1]:[TDA EL 4]])</f>
        <v>2</v>
      </c>
      <c r="H33" s="137">
        <v>0</v>
      </c>
      <c r="I33" s="137">
        <v>0</v>
      </c>
      <c r="J33" s="8">
        <v>0</v>
      </c>
      <c r="K33" s="8">
        <v>1</v>
      </c>
      <c r="L33" s="137">
        <v>0</v>
      </c>
      <c r="M33" s="137">
        <v>0</v>
      </c>
      <c r="N33" s="162">
        <f>Table14[[#This Row],[TDA '# ENC]]-SUM(Table14[[#This Row],[Trap Reject]:[Recap ]])</f>
        <v>1</v>
      </c>
      <c r="O33" s="7" t="s">
        <v>55</v>
      </c>
      <c r="P33" s="137"/>
    </row>
    <row r="34" spans="1:18" x14ac:dyDescent="0.3">
      <c r="A34" s="13">
        <v>44388</v>
      </c>
      <c r="B34" s="12" t="s">
        <v>16</v>
      </c>
      <c r="C34" s="7">
        <v>1</v>
      </c>
      <c r="D34" s="7">
        <v>0</v>
      </c>
      <c r="E34" s="7">
        <v>1</v>
      </c>
      <c r="F34" s="7">
        <v>0</v>
      </c>
      <c r="G34" s="163">
        <f>SUM(Table14[[#This Row],[TDA EL 1]:[TDA EL 4]])</f>
        <v>2</v>
      </c>
      <c r="H34" s="137">
        <v>0</v>
      </c>
      <c r="I34" s="137">
        <v>0</v>
      </c>
      <c r="J34" s="8">
        <v>0</v>
      </c>
      <c r="K34" s="8">
        <v>0</v>
      </c>
      <c r="L34" s="137">
        <v>0</v>
      </c>
      <c r="M34" s="137">
        <v>0</v>
      </c>
      <c r="N34" s="162">
        <f>Table14[[#This Row],[TDA '# ENC]]-SUM(Table14[[#This Row],[Trap Reject]:[Recap ]])</f>
        <v>2</v>
      </c>
      <c r="O34" s="7" t="s">
        <v>55</v>
      </c>
      <c r="P34" s="14"/>
    </row>
    <row r="35" spans="1:18" x14ac:dyDescent="0.3">
      <c r="A35" s="13">
        <v>44389</v>
      </c>
      <c r="B35" s="12" t="s">
        <v>17</v>
      </c>
      <c r="C35" s="7">
        <v>38</v>
      </c>
      <c r="D35" s="7">
        <v>2</v>
      </c>
      <c r="E35" s="7">
        <v>3</v>
      </c>
      <c r="F35" s="7">
        <v>5</v>
      </c>
      <c r="G35" s="163">
        <f>SUM(Table14[[#This Row],[TDA EL 1]:[TDA EL 4]])</f>
        <v>48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162">
        <f>Table14[[#This Row],[TDA '# ENC]]-SUM(Table14[[#This Row],[Trap Reject]:[Recap ]])</f>
        <v>48</v>
      </c>
      <c r="O35" s="138" t="s">
        <v>55</v>
      </c>
      <c r="P35" s="8"/>
    </row>
    <row r="36" spans="1:18" x14ac:dyDescent="0.3">
      <c r="A36" s="13">
        <v>44390</v>
      </c>
      <c r="B36" s="12" t="s">
        <v>18</v>
      </c>
      <c r="C36" s="7">
        <v>6</v>
      </c>
      <c r="D36" s="7">
        <v>0</v>
      </c>
      <c r="E36" s="7">
        <v>1</v>
      </c>
      <c r="F36" s="7">
        <v>2</v>
      </c>
      <c r="G36" s="163">
        <f>SUM(Table14[[#This Row],[TDA EL 1]:[TDA EL 4]])</f>
        <v>9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162">
        <f>Table14[[#This Row],[TDA '# ENC]]-SUM(Table14[[#This Row],[Trap Reject]:[Recap ]])</f>
        <v>9</v>
      </c>
      <c r="O36" s="138" t="s">
        <v>43</v>
      </c>
      <c r="P36" s="8"/>
      <c r="Q36" s="144"/>
      <c r="R36" s="146"/>
    </row>
    <row r="37" spans="1:18" x14ac:dyDescent="0.3">
      <c r="A37" s="13">
        <v>44391</v>
      </c>
      <c r="B37" s="12" t="s">
        <v>12</v>
      </c>
      <c r="C37" s="7">
        <v>1</v>
      </c>
      <c r="D37" s="7">
        <v>0</v>
      </c>
      <c r="E37" s="7">
        <v>0</v>
      </c>
      <c r="F37" s="7">
        <v>7</v>
      </c>
      <c r="G37" s="163">
        <f>SUM(Table14[[#This Row],[TDA EL 1]:[TDA EL 4]])</f>
        <v>8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162">
        <f>Table14[[#This Row],[TDA '# ENC]]-SUM(Table14[[#This Row],[Trap Reject]:[Recap ]])</f>
        <v>8</v>
      </c>
      <c r="O37" s="138" t="s">
        <v>43</v>
      </c>
      <c r="P37" s="8"/>
    </row>
    <row r="38" spans="1:18" x14ac:dyDescent="0.3">
      <c r="A38" s="13">
        <v>44392</v>
      </c>
      <c r="B38" s="12" t="s">
        <v>13</v>
      </c>
      <c r="C38" s="7">
        <v>2</v>
      </c>
      <c r="D38" s="7">
        <v>1</v>
      </c>
      <c r="E38" s="7">
        <v>6</v>
      </c>
      <c r="F38" s="7">
        <v>0</v>
      </c>
      <c r="G38" s="163">
        <f>SUM(Table14[[#This Row],[TDA EL 1]:[TDA EL 4]])</f>
        <v>9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162">
        <f>Table14[[#This Row],[TDA '# ENC]]-SUM(Table14[[#This Row],[Trap Reject]:[Recap ]])</f>
        <v>9</v>
      </c>
      <c r="O38" s="138" t="s">
        <v>41</v>
      </c>
      <c r="P38" s="8"/>
    </row>
    <row r="39" spans="1:18" x14ac:dyDescent="0.3">
      <c r="A39" s="13">
        <v>44393</v>
      </c>
      <c r="B39" s="12" t="s">
        <v>14</v>
      </c>
      <c r="C39" s="7">
        <v>0</v>
      </c>
      <c r="D39" s="7">
        <v>1</v>
      </c>
      <c r="E39" s="7">
        <v>0</v>
      </c>
      <c r="F39" s="7">
        <v>0</v>
      </c>
      <c r="G39" s="163">
        <f>SUM(Table14[[#This Row],[TDA EL 1]:[TDA EL 4]])</f>
        <v>1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162">
        <f>Table14[[#This Row],[TDA '# ENC]]-SUM(Table14[[#This Row],[Trap Reject]:[Recap ]])</f>
        <v>1</v>
      </c>
      <c r="O39" s="138" t="s">
        <v>41</v>
      </c>
      <c r="P39" s="8"/>
    </row>
    <row r="40" spans="1:18" x14ac:dyDescent="0.3">
      <c r="A40" s="13">
        <v>44394</v>
      </c>
      <c r="B40" s="12" t="s">
        <v>15</v>
      </c>
      <c r="C40" s="7">
        <v>6</v>
      </c>
      <c r="D40" s="7">
        <v>6</v>
      </c>
      <c r="E40" s="7">
        <v>1</v>
      </c>
      <c r="F40" s="7">
        <v>2</v>
      </c>
      <c r="G40" s="163">
        <f>SUM(Table14[[#This Row],[TDA EL 1]:[TDA EL 4]])</f>
        <v>15</v>
      </c>
      <c r="H40" s="8">
        <v>0</v>
      </c>
      <c r="I40" s="8">
        <v>0</v>
      </c>
      <c r="J40" s="8">
        <v>0</v>
      </c>
      <c r="K40" s="8">
        <v>1</v>
      </c>
      <c r="L40" s="8">
        <v>0</v>
      </c>
      <c r="M40" s="8">
        <v>0</v>
      </c>
      <c r="N40" s="162">
        <f>Table14[[#This Row],[TDA '# ENC]]-SUM(Table14[[#This Row],[Trap Reject]:[Recap ]])</f>
        <v>14</v>
      </c>
      <c r="O40" s="138" t="s">
        <v>43</v>
      </c>
      <c r="P40" s="8"/>
    </row>
    <row r="41" spans="1:18" x14ac:dyDescent="0.3">
      <c r="A41" s="13">
        <v>44395</v>
      </c>
      <c r="B41" s="12" t="s">
        <v>16</v>
      </c>
      <c r="C41" s="7">
        <v>8</v>
      </c>
      <c r="D41" s="7">
        <v>0</v>
      </c>
      <c r="E41" s="7">
        <v>0</v>
      </c>
      <c r="F41" s="7">
        <v>0</v>
      </c>
      <c r="G41" s="163">
        <f>SUM(Table14[[#This Row],[TDA EL 1]:[TDA EL 4]])</f>
        <v>8</v>
      </c>
      <c r="H41" s="8">
        <v>0</v>
      </c>
      <c r="I41" s="8">
        <v>1</v>
      </c>
      <c r="J41" s="8">
        <v>0</v>
      </c>
      <c r="K41" s="8">
        <v>0</v>
      </c>
      <c r="L41" s="8">
        <v>0</v>
      </c>
      <c r="M41" s="8">
        <v>0</v>
      </c>
      <c r="N41" s="162">
        <f>Table14[[#This Row],[TDA '# ENC]]-SUM(Table14[[#This Row],[Trap Reject]:[Recap ]])</f>
        <v>7</v>
      </c>
      <c r="O41" s="138" t="s">
        <v>43</v>
      </c>
      <c r="P41" s="8"/>
    </row>
    <row r="42" spans="1:18" x14ac:dyDescent="0.3">
      <c r="A42" s="13">
        <v>44396</v>
      </c>
      <c r="B42" s="12" t="s">
        <v>17</v>
      </c>
      <c r="C42" s="7">
        <v>6</v>
      </c>
      <c r="D42" s="7">
        <v>1</v>
      </c>
      <c r="E42" s="7">
        <v>0</v>
      </c>
      <c r="F42" s="7">
        <v>0</v>
      </c>
      <c r="G42" s="163">
        <f>SUM(Table14[[#This Row],[TDA EL 1]:[TDA EL 4]])</f>
        <v>7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162">
        <f>Table14[[#This Row],[TDA '# ENC]]-SUM(Table14[[#This Row],[Trap Reject]:[Recap ]])</f>
        <v>7</v>
      </c>
      <c r="O42" s="138" t="s">
        <v>43</v>
      </c>
      <c r="P42" s="8"/>
    </row>
    <row r="43" spans="1:18" x14ac:dyDescent="0.3">
      <c r="A43" s="13">
        <v>44397</v>
      </c>
      <c r="B43" s="12" t="s">
        <v>18</v>
      </c>
      <c r="C43" s="7">
        <v>5</v>
      </c>
      <c r="D43" s="7">
        <v>1</v>
      </c>
      <c r="E43" s="7">
        <v>1</v>
      </c>
      <c r="F43" s="7">
        <v>0</v>
      </c>
      <c r="G43" s="163">
        <f>SUM(Table14[[#This Row],[TDA EL 1]:[TDA EL 4]])</f>
        <v>7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162">
        <f>Table14[[#This Row],[TDA '# ENC]]-SUM(Table14[[#This Row],[Trap Reject]:[Recap ]])</f>
        <v>7</v>
      </c>
      <c r="O43" s="138" t="s">
        <v>55</v>
      </c>
      <c r="P43" s="8"/>
    </row>
    <row r="44" spans="1:18" x14ac:dyDescent="0.3">
      <c r="A44" s="13">
        <v>44398</v>
      </c>
      <c r="B44" s="12" t="s">
        <v>12</v>
      </c>
      <c r="C44" s="7">
        <v>3</v>
      </c>
      <c r="D44" s="7">
        <v>0</v>
      </c>
      <c r="E44" s="7">
        <v>2</v>
      </c>
      <c r="F44" s="7">
        <v>0</v>
      </c>
      <c r="G44" s="163">
        <f>SUM(Table14[[#This Row],[TDA EL 1]:[TDA EL 4]])</f>
        <v>5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162">
        <f>Table14[[#This Row],[TDA '# ENC]]-SUM(Table14[[#This Row],[Trap Reject]:[Recap ]])</f>
        <v>5</v>
      </c>
      <c r="O44" s="138" t="s">
        <v>55</v>
      </c>
      <c r="P44" s="8"/>
    </row>
    <row r="45" spans="1:18" x14ac:dyDescent="0.3">
      <c r="A45" s="13">
        <v>44399</v>
      </c>
      <c r="B45" s="12" t="s">
        <v>13</v>
      </c>
      <c r="C45" s="7">
        <v>2</v>
      </c>
      <c r="D45" s="7">
        <v>2</v>
      </c>
      <c r="E45" s="7">
        <v>0</v>
      </c>
      <c r="F45" s="7">
        <v>0</v>
      </c>
      <c r="G45" s="163">
        <f>SUM(Table14[[#This Row],[TDA EL 1]:[TDA EL 4]])</f>
        <v>4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162">
        <f>Table14[[#This Row],[TDA '# ENC]]-SUM(Table14[[#This Row],[Trap Reject]:[Recap ]])</f>
        <v>4</v>
      </c>
      <c r="O45" s="138" t="s">
        <v>41</v>
      </c>
      <c r="P45" s="8"/>
    </row>
    <row r="46" spans="1:18" x14ac:dyDescent="0.3">
      <c r="A46" s="13">
        <v>44400</v>
      </c>
      <c r="B46" s="12" t="s">
        <v>14</v>
      </c>
      <c r="C46" s="7">
        <v>3</v>
      </c>
      <c r="D46" s="7">
        <v>3</v>
      </c>
      <c r="E46" s="7">
        <v>1</v>
      </c>
      <c r="F46" s="7">
        <v>0</v>
      </c>
      <c r="G46" s="163">
        <f>SUM(Table14[[#This Row],[TDA EL 1]:[TDA EL 4]])</f>
        <v>7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162">
        <f>Table14[[#This Row],[TDA '# ENC]]-SUM(Table14[[#This Row],[Trap Reject]:[Recap ]])</f>
        <v>7</v>
      </c>
      <c r="O46" s="138" t="s">
        <v>41</v>
      </c>
      <c r="P46" s="8"/>
    </row>
    <row r="47" spans="1:18" x14ac:dyDescent="0.3">
      <c r="A47" s="13">
        <v>44401</v>
      </c>
      <c r="B47" s="12" t="s">
        <v>15</v>
      </c>
      <c r="C47" s="7">
        <v>2</v>
      </c>
      <c r="D47" s="7">
        <v>0</v>
      </c>
      <c r="E47" s="7">
        <v>1</v>
      </c>
      <c r="F47" s="7">
        <v>0</v>
      </c>
      <c r="G47" s="163">
        <f>SUM(Table14[[#This Row],[TDA EL 1]:[TDA EL 4]])</f>
        <v>3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162">
        <f>Table14[[#This Row],[TDA '# ENC]]-SUM(Table14[[#This Row],[Trap Reject]:[Recap ]])</f>
        <v>3</v>
      </c>
      <c r="O47" s="138" t="s">
        <v>43</v>
      </c>
      <c r="P47" s="8"/>
    </row>
    <row r="48" spans="1:18" x14ac:dyDescent="0.3">
      <c r="A48" s="13">
        <v>44402</v>
      </c>
      <c r="B48" s="12" t="s">
        <v>16</v>
      </c>
      <c r="C48" s="7">
        <v>1</v>
      </c>
      <c r="D48" s="7">
        <v>3</v>
      </c>
      <c r="E48" s="7">
        <v>0</v>
      </c>
      <c r="F48" s="7">
        <v>0</v>
      </c>
      <c r="G48" s="163">
        <f>SUM(Table14[[#This Row],[TDA EL 1]:[TDA EL 4]])</f>
        <v>4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162">
        <f>Table14[[#This Row],[TDA '# ENC]]-SUM(Table14[[#This Row],[Trap Reject]:[Recap ]])</f>
        <v>4</v>
      </c>
      <c r="O48" s="138" t="s">
        <v>43</v>
      </c>
      <c r="P48" s="8"/>
    </row>
    <row r="49" spans="1:16" x14ac:dyDescent="0.3">
      <c r="A49" s="13">
        <v>44403</v>
      </c>
      <c r="B49" s="12" t="s">
        <v>17</v>
      </c>
      <c r="C49" s="7">
        <v>1</v>
      </c>
      <c r="D49" s="7">
        <v>0</v>
      </c>
      <c r="E49" s="7">
        <v>0</v>
      </c>
      <c r="F49" s="7">
        <v>0</v>
      </c>
      <c r="G49" s="163">
        <f>SUM(Table14[[#This Row],[TDA EL 1]:[TDA EL 4]])</f>
        <v>1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162">
        <f>Table14[[#This Row],[TDA '# ENC]]-SUM(Table14[[#This Row],[Trap Reject]:[Recap ]])</f>
        <v>1</v>
      </c>
      <c r="O49" s="138" t="s">
        <v>43</v>
      </c>
      <c r="P49" s="8"/>
    </row>
    <row r="50" spans="1:16" x14ac:dyDescent="0.3">
      <c r="A50" s="13">
        <v>44404</v>
      </c>
      <c r="B50" s="12" t="s">
        <v>18</v>
      </c>
      <c r="C50" s="7">
        <v>10</v>
      </c>
      <c r="D50" s="7">
        <v>1</v>
      </c>
      <c r="E50" s="7">
        <v>1</v>
      </c>
      <c r="F50" s="7">
        <v>1</v>
      </c>
      <c r="G50" s="163">
        <f>SUM(Table14[[#This Row],[TDA EL 1]:[TDA EL 4]])</f>
        <v>13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162">
        <f>Table14[[#This Row],[TDA '# ENC]]-SUM(Table14[[#This Row],[Trap Reject]:[Recap ]])</f>
        <v>13</v>
      </c>
      <c r="O50" s="138" t="s">
        <v>55</v>
      </c>
      <c r="P50" s="8"/>
    </row>
    <row r="51" spans="1:16" x14ac:dyDescent="0.3">
      <c r="A51" s="13">
        <v>44405</v>
      </c>
      <c r="B51" s="12" t="s">
        <v>12</v>
      </c>
      <c r="C51" s="7">
        <v>9</v>
      </c>
      <c r="D51" s="7">
        <v>0</v>
      </c>
      <c r="E51" s="7">
        <v>2</v>
      </c>
      <c r="F51" s="7">
        <v>0</v>
      </c>
      <c r="G51" s="163">
        <f>SUM(Table14[[#This Row],[TDA EL 1]:[TDA EL 4]])</f>
        <v>11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162">
        <f>Table14[[#This Row],[TDA '# ENC]]-SUM(Table14[[#This Row],[Trap Reject]:[Recap ]])</f>
        <v>11</v>
      </c>
      <c r="O51" s="138" t="s">
        <v>55</v>
      </c>
      <c r="P51" s="8"/>
    </row>
    <row r="52" spans="1:16" x14ac:dyDescent="0.3">
      <c r="A52" s="13">
        <v>44406</v>
      </c>
      <c r="B52" s="12" t="s">
        <v>13</v>
      </c>
      <c r="C52" s="7">
        <v>2</v>
      </c>
      <c r="D52" s="7">
        <v>2</v>
      </c>
      <c r="E52" s="7">
        <v>1</v>
      </c>
      <c r="F52" s="7">
        <v>0</v>
      </c>
      <c r="G52" s="163">
        <f>SUM(Table14[[#This Row],[TDA EL 1]:[TDA EL 4]])</f>
        <v>5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162">
        <f>Table14[[#This Row],[TDA '# ENC]]-SUM(Table14[[#This Row],[Trap Reject]:[Recap ]])</f>
        <v>5</v>
      </c>
      <c r="O52" s="138" t="s">
        <v>41</v>
      </c>
      <c r="P52" s="8"/>
    </row>
    <row r="53" spans="1:16" x14ac:dyDescent="0.3">
      <c r="A53" s="13">
        <v>44407</v>
      </c>
      <c r="B53" s="12" t="s">
        <v>14</v>
      </c>
      <c r="C53" s="7">
        <v>3</v>
      </c>
      <c r="D53" s="7">
        <v>0</v>
      </c>
      <c r="E53" s="7">
        <v>7</v>
      </c>
      <c r="F53" s="7">
        <v>0</v>
      </c>
      <c r="G53" s="163">
        <f>SUM(Table14[[#This Row],[TDA EL 1]:[TDA EL 4]])</f>
        <v>10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162">
        <f>Table14[[#This Row],[TDA '# ENC]]-SUM(Table14[[#This Row],[Trap Reject]:[Recap ]])</f>
        <v>10</v>
      </c>
      <c r="O53" s="138" t="s">
        <v>41</v>
      </c>
      <c r="P53" s="8"/>
    </row>
    <row r="54" spans="1:16" x14ac:dyDescent="0.3">
      <c r="A54" s="13">
        <v>44408</v>
      </c>
      <c r="B54" s="12" t="s">
        <v>15</v>
      </c>
      <c r="C54" s="7">
        <v>13</v>
      </c>
      <c r="D54" s="7">
        <v>4</v>
      </c>
      <c r="E54" s="7">
        <v>6</v>
      </c>
      <c r="F54" s="7">
        <v>5</v>
      </c>
      <c r="G54" s="163">
        <f>SUM(Table14[[#This Row],[TDA EL 1]:[TDA EL 4]])</f>
        <v>28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162">
        <f>Table14[[#This Row],[TDA '# ENC]]-SUM(Table14[[#This Row],[Trap Reject]:[Recap ]])</f>
        <v>28</v>
      </c>
      <c r="O54" s="138" t="s">
        <v>41</v>
      </c>
      <c r="P54" s="8"/>
    </row>
    <row r="55" spans="1:16" x14ac:dyDescent="0.3">
      <c r="A55" s="13">
        <v>44409</v>
      </c>
      <c r="B55" s="12" t="s">
        <v>16</v>
      </c>
      <c r="C55" s="7">
        <v>8</v>
      </c>
      <c r="D55" s="7">
        <v>5</v>
      </c>
      <c r="E55" s="7">
        <v>19</v>
      </c>
      <c r="F55" s="7">
        <v>1</v>
      </c>
      <c r="G55" s="163">
        <f>SUM(Table14[[#This Row],[TDA EL 1]:[TDA EL 4]])</f>
        <v>33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162">
        <f>Table14[[#This Row],[TDA '# ENC]]-SUM(Table14[[#This Row],[Trap Reject]:[Recap ]])</f>
        <v>33</v>
      </c>
      <c r="O55" s="138" t="s">
        <v>41</v>
      </c>
      <c r="P55" s="8"/>
    </row>
    <row r="56" spans="1:16" x14ac:dyDescent="0.3">
      <c r="A56" s="13">
        <v>44410</v>
      </c>
      <c r="B56" s="12" t="s">
        <v>17</v>
      </c>
      <c r="C56" s="7">
        <v>2</v>
      </c>
      <c r="D56" s="7">
        <v>0</v>
      </c>
      <c r="E56" s="7">
        <v>3</v>
      </c>
      <c r="F56" s="7">
        <v>0</v>
      </c>
      <c r="G56" s="163">
        <f>SUM(Table14[[#This Row],[TDA EL 1]:[TDA EL 4]])</f>
        <v>5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162">
        <f>Table14[[#This Row],[TDA '# ENC]]-SUM(Table14[[#This Row],[Trap Reject]:[Recap ]])</f>
        <v>5</v>
      </c>
      <c r="O56" s="7" t="s">
        <v>41</v>
      </c>
      <c r="P56" s="8"/>
    </row>
    <row r="57" spans="1:16" x14ac:dyDescent="0.3">
      <c r="A57" s="13">
        <v>44411</v>
      </c>
      <c r="B57" s="12" t="s">
        <v>18</v>
      </c>
      <c r="C57" s="7">
        <v>6</v>
      </c>
      <c r="D57" s="7">
        <v>0</v>
      </c>
      <c r="E57" s="7">
        <v>5</v>
      </c>
      <c r="F57" s="7">
        <v>0</v>
      </c>
      <c r="G57" s="163">
        <f>SUM(Table14[[#This Row],[TDA EL 1]:[TDA EL 4]])</f>
        <v>11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162">
        <f>Table14[[#This Row],[TDA '# ENC]]-SUM(Table14[[#This Row],[Trap Reject]:[Recap ]])</f>
        <v>11</v>
      </c>
      <c r="O57" s="138" t="s">
        <v>55</v>
      </c>
      <c r="P57" s="161"/>
    </row>
    <row r="58" spans="1:16" x14ac:dyDescent="0.3">
      <c r="A58" s="13">
        <v>44412</v>
      </c>
      <c r="B58" s="12" t="s">
        <v>12</v>
      </c>
      <c r="C58" s="7">
        <v>4</v>
      </c>
      <c r="D58" s="7">
        <v>0</v>
      </c>
      <c r="E58" s="7">
        <v>0</v>
      </c>
      <c r="F58" s="7">
        <v>0</v>
      </c>
      <c r="G58" s="163">
        <f>SUM(Table14[[#This Row],[TDA EL 1]:[TDA EL 4]])</f>
        <v>4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162">
        <f>Table14[[#This Row],[TDA '# ENC]]-SUM(Table14[[#This Row],[Trap Reject]:[Recap ]])</f>
        <v>4</v>
      </c>
      <c r="O58" s="138" t="s">
        <v>55</v>
      </c>
      <c r="P58" s="8"/>
    </row>
    <row r="59" spans="1:16" x14ac:dyDescent="0.3">
      <c r="A59" s="13">
        <v>44413</v>
      </c>
      <c r="B59" s="12" t="s">
        <v>13</v>
      </c>
      <c r="C59" s="7">
        <v>7</v>
      </c>
      <c r="D59" s="7">
        <v>4</v>
      </c>
      <c r="E59" s="7">
        <v>7</v>
      </c>
      <c r="F59" s="7">
        <v>0</v>
      </c>
      <c r="G59" s="163">
        <f>SUM(Table14[[#This Row],[TDA EL 1]:[TDA EL 4]])</f>
        <v>18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162">
        <f>Table14[[#This Row],[TDA '# ENC]]-SUM(Table14[[#This Row],[Trap Reject]:[Recap ]])</f>
        <v>18</v>
      </c>
      <c r="O59" s="138" t="s">
        <v>43</v>
      </c>
      <c r="P59" s="8"/>
    </row>
    <row r="60" spans="1:16" x14ac:dyDescent="0.3">
      <c r="A60" s="13">
        <v>44414</v>
      </c>
      <c r="B60" s="12" t="s">
        <v>14</v>
      </c>
      <c r="C60" s="7">
        <v>4</v>
      </c>
      <c r="D60" s="7">
        <v>0</v>
      </c>
      <c r="E60" s="7">
        <v>3</v>
      </c>
      <c r="F60" s="7">
        <v>0</v>
      </c>
      <c r="G60" s="163">
        <f>SUM(Table14[[#This Row],[TDA EL 1]:[TDA EL 4]])</f>
        <v>7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162">
        <f>Table14[[#This Row],[TDA '# ENC]]-SUM(Table14[[#This Row],[Trap Reject]:[Recap ]])</f>
        <v>7</v>
      </c>
      <c r="O60" s="138" t="s">
        <v>43</v>
      </c>
      <c r="P60" s="8"/>
    </row>
    <row r="61" spans="1:16" x14ac:dyDescent="0.3">
      <c r="A61" s="13">
        <v>44415</v>
      </c>
      <c r="B61" s="12" t="s">
        <v>15</v>
      </c>
      <c r="C61" s="7">
        <v>0</v>
      </c>
      <c r="D61" s="7">
        <v>0</v>
      </c>
      <c r="E61" s="7">
        <v>22</v>
      </c>
      <c r="F61" s="7">
        <v>0</v>
      </c>
      <c r="G61" s="163">
        <f>SUM(Table14[[#This Row],[TDA EL 1]:[TDA EL 4]])</f>
        <v>22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162">
        <f>Table14[[#This Row],[TDA '# ENC]]-SUM(Table14[[#This Row],[Trap Reject]:[Recap ]])</f>
        <v>22</v>
      </c>
      <c r="O61" s="138" t="s">
        <v>41</v>
      </c>
      <c r="P61" s="8"/>
    </row>
    <row r="62" spans="1:16" x14ac:dyDescent="0.3">
      <c r="A62" s="13">
        <v>44416</v>
      </c>
      <c r="B62" s="12" t="s">
        <v>16</v>
      </c>
      <c r="C62" s="7">
        <v>4</v>
      </c>
      <c r="D62" s="7">
        <v>0</v>
      </c>
      <c r="E62" s="7">
        <v>1</v>
      </c>
      <c r="F62" s="7">
        <v>0</v>
      </c>
      <c r="G62" s="163">
        <f>SUM(Table14[[#This Row],[TDA EL 1]:[TDA EL 4]])</f>
        <v>5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162">
        <f>Table14[[#This Row],[TDA '# ENC]]-SUM(Table14[[#This Row],[Trap Reject]:[Recap ]])</f>
        <v>5</v>
      </c>
      <c r="O62" s="138" t="s">
        <v>41</v>
      </c>
      <c r="P62" s="8"/>
    </row>
    <row r="63" spans="1:16" x14ac:dyDescent="0.3">
      <c r="A63" s="13">
        <v>44417</v>
      </c>
      <c r="B63" s="12" t="s">
        <v>17</v>
      </c>
      <c r="C63" s="7">
        <v>8</v>
      </c>
      <c r="D63" s="7">
        <v>1</v>
      </c>
      <c r="E63" s="7">
        <v>1</v>
      </c>
      <c r="F63" s="7">
        <v>0</v>
      </c>
      <c r="G63" s="163">
        <f>SUM(Table14[[#This Row],[TDA EL 1]:[TDA EL 4]])</f>
        <v>10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162">
        <f>Table14[[#This Row],[TDA '# ENC]]-SUM(Table14[[#This Row],[Trap Reject]:[Recap ]])</f>
        <v>10</v>
      </c>
      <c r="O63" s="7" t="s">
        <v>41</v>
      </c>
      <c r="P63" s="8"/>
    </row>
    <row r="64" spans="1:16" x14ac:dyDescent="0.3">
      <c r="A64" s="13">
        <v>44418</v>
      </c>
      <c r="B64" s="12" t="s">
        <v>18</v>
      </c>
      <c r="C64" s="11">
        <v>5</v>
      </c>
      <c r="D64" s="11">
        <v>0</v>
      </c>
      <c r="E64" s="11">
        <v>0</v>
      </c>
      <c r="F64" s="11">
        <v>1</v>
      </c>
      <c r="G64" s="163">
        <f>SUM(Table14[[#This Row],[TDA EL 1]:[TDA EL 4]])</f>
        <v>6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162">
        <f>Table14[[#This Row],[TDA '# ENC]]-SUM(Table14[[#This Row],[Trap Reject]:[Recap ]])</f>
        <v>6</v>
      </c>
      <c r="O64" s="138" t="s">
        <v>55</v>
      </c>
      <c r="P64" s="8"/>
    </row>
    <row r="65" spans="1:16" x14ac:dyDescent="0.3">
      <c r="A65" s="13">
        <v>44419</v>
      </c>
      <c r="B65" s="12" t="s">
        <v>12</v>
      </c>
      <c r="C65" s="7">
        <v>11</v>
      </c>
      <c r="D65" s="7">
        <v>0</v>
      </c>
      <c r="E65" s="7">
        <v>0</v>
      </c>
      <c r="F65" s="7">
        <v>0</v>
      </c>
      <c r="G65" s="163">
        <f>SUM(Table14[[#This Row],[TDA EL 1]:[TDA EL 4]])</f>
        <v>11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162">
        <f>Table14[[#This Row],[TDA '# ENC]]-SUM(Table14[[#This Row],[Trap Reject]:[Recap ]])</f>
        <v>11</v>
      </c>
      <c r="O65" s="138" t="s">
        <v>55</v>
      </c>
      <c r="P65" s="8"/>
    </row>
    <row r="66" spans="1:16" x14ac:dyDescent="0.3">
      <c r="A66" s="13">
        <v>44420</v>
      </c>
      <c r="B66" s="12" t="s">
        <v>13</v>
      </c>
      <c r="C66" s="7">
        <v>6</v>
      </c>
      <c r="D66" s="7">
        <v>2</v>
      </c>
      <c r="E66" s="7">
        <v>0</v>
      </c>
      <c r="F66" s="7">
        <v>0</v>
      </c>
      <c r="G66" s="163">
        <f>SUM(Table14[[#This Row],[TDA EL 1]:[TDA EL 4]])</f>
        <v>8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162">
        <f>Table14[[#This Row],[TDA '# ENC]]-SUM(Table14[[#This Row],[Trap Reject]:[Recap ]])</f>
        <v>8</v>
      </c>
      <c r="O66" s="138" t="s">
        <v>41</v>
      </c>
      <c r="P66" s="8"/>
    </row>
    <row r="67" spans="1:16" x14ac:dyDescent="0.3">
      <c r="A67" s="13">
        <v>44421</v>
      </c>
      <c r="B67" s="12" t="s">
        <v>14</v>
      </c>
      <c r="C67" s="7">
        <v>0</v>
      </c>
      <c r="D67" s="7">
        <v>1</v>
      </c>
      <c r="E67" s="7">
        <v>11</v>
      </c>
      <c r="F67" s="7">
        <v>0</v>
      </c>
      <c r="G67" s="163">
        <f>SUM(Table14[[#This Row],[TDA EL 1]:[TDA EL 4]])</f>
        <v>12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162">
        <f>Table14[[#This Row],[TDA '# ENC]]-SUM(Table14[[#This Row],[Trap Reject]:[Recap ]])</f>
        <v>12</v>
      </c>
      <c r="O67" s="7" t="s">
        <v>41</v>
      </c>
      <c r="P67" s="8" t="s">
        <v>102</v>
      </c>
    </row>
    <row r="68" spans="1:16" x14ac:dyDescent="0.3">
      <c r="A68" s="13">
        <v>44422</v>
      </c>
      <c r="B68" s="12" t="s">
        <v>15</v>
      </c>
      <c r="C68" s="177" t="s">
        <v>40</v>
      </c>
      <c r="D68" s="177" t="s">
        <v>40</v>
      </c>
      <c r="E68" s="177" t="s">
        <v>40</v>
      </c>
      <c r="F68" s="177" t="s">
        <v>40</v>
      </c>
      <c r="G68" s="178" t="s">
        <v>40</v>
      </c>
      <c r="H68" s="177" t="s">
        <v>40</v>
      </c>
      <c r="I68" s="177" t="s">
        <v>40</v>
      </c>
      <c r="J68" s="177" t="s">
        <v>40</v>
      </c>
      <c r="K68" s="177" t="s">
        <v>40</v>
      </c>
      <c r="L68" s="177" t="s">
        <v>40</v>
      </c>
      <c r="M68" s="177" t="s">
        <v>40</v>
      </c>
      <c r="N68" s="176" t="s">
        <v>40</v>
      </c>
      <c r="O68" s="55" t="s">
        <v>40</v>
      </c>
      <c r="P68" s="8"/>
    </row>
    <row r="69" spans="1:16" x14ac:dyDescent="0.3">
      <c r="A69" s="13">
        <v>44423</v>
      </c>
      <c r="B69" s="12" t="s">
        <v>16</v>
      </c>
      <c r="C69" s="177" t="s">
        <v>40</v>
      </c>
      <c r="D69" s="177" t="s">
        <v>40</v>
      </c>
      <c r="E69" s="177" t="s">
        <v>40</v>
      </c>
      <c r="F69" s="177" t="s">
        <v>40</v>
      </c>
      <c r="G69" s="178" t="s">
        <v>40</v>
      </c>
      <c r="H69" s="177" t="s">
        <v>40</v>
      </c>
      <c r="I69" s="177" t="s">
        <v>40</v>
      </c>
      <c r="J69" s="177" t="s">
        <v>40</v>
      </c>
      <c r="K69" s="177" t="s">
        <v>40</v>
      </c>
      <c r="L69" s="177" t="s">
        <v>40</v>
      </c>
      <c r="M69" s="177" t="s">
        <v>40</v>
      </c>
      <c r="N69" s="176" t="s">
        <v>40</v>
      </c>
      <c r="O69" s="55" t="s">
        <v>40</v>
      </c>
      <c r="P69" s="8"/>
    </row>
    <row r="70" spans="1:16" x14ac:dyDescent="0.3">
      <c r="A70" s="13">
        <v>44424</v>
      </c>
      <c r="B70" s="12" t="s">
        <v>17</v>
      </c>
      <c r="C70" s="177" t="s">
        <v>40</v>
      </c>
      <c r="D70" s="177" t="s">
        <v>40</v>
      </c>
      <c r="E70" s="177" t="s">
        <v>40</v>
      </c>
      <c r="F70" s="177" t="s">
        <v>40</v>
      </c>
      <c r="G70" s="178" t="s">
        <v>40</v>
      </c>
      <c r="H70" s="177" t="s">
        <v>40</v>
      </c>
      <c r="I70" s="177" t="s">
        <v>40</v>
      </c>
      <c r="J70" s="177" t="s">
        <v>40</v>
      </c>
      <c r="K70" s="177" t="s">
        <v>40</v>
      </c>
      <c r="L70" s="177" t="s">
        <v>40</v>
      </c>
      <c r="M70" s="177" t="s">
        <v>40</v>
      </c>
      <c r="N70" s="176" t="s">
        <v>40</v>
      </c>
      <c r="O70" s="55" t="s">
        <v>40</v>
      </c>
      <c r="P70" s="8" t="s">
        <v>101</v>
      </c>
    </row>
    <row r="71" spans="1:16" x14ac:dyDescent="0.3">
      <c r="A71" s="13">
        <v>44425</v>
      </c>
      <c r="B71" s="12" t="s">
        <v>18</v>
      </c>
      <c r="C71" s="177">
        <v>1</v>
      </c>
      <c r="D71" s="177">
        <v>0</v>
      </c>
      <c r="E71" s="179">
        <v>6</v>
      </c>
      <c r="F71" s="179">
        <v>0</v>
      </c>
      <c r="G71" s="163">
        <f>SUM(Table14[[#This Row],[TDA EL 1]:[TDA EL 4]])</f>
        <v>7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162">
        <f>Table14[[#This Row],[TDA '# ENC]]-SUM(Table14[[#This Row],[Trap Reject]:[Recap ]])</f>
        <v>7</v>
      </c>
      <c r="O71" s="174" t="s">
        <v>43</v>
      </c>
      <c r="P71" s="8"/>
    </row>
    <row r="72" spans="1:16" x14ac:dyDescent="0.3">
      <c r="A72" s="13">
        <v>44426</v>
      </c>
      <c r="B72" s="12" t="s">
        <v>12</v>
      </c>
      <c r="C72" s="177">
        <v>8</v>
      </c>
      <c r="D72" s="177">
        <v>0</v>
      </c>
      <c r="E72" s="179">
        <v>2</v>
      </c>
      <c r="F72" s="179">
        <v>1</v>
      </c>
      <c r="G72" s="163">
        <f>SUM(Table14[[#This Row],[TDA EL 1]:[TDA EL 4]])</f>
        <v>11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162">
        <f>Table14[[#This Row],[TDA '# ENC]]-SUM(Table14[[#This Row],[Trap Reject]:[Recap ]])</f>
        <v>11</v>
      </c>
      <c r="O72" s="174" t="s">
        <v>43</v>
      </c>
      <c r="P72" s="8"/>
    </row>
    <row r="73" spans="1:16" x14ac:dyDescent="0.3">
      <c r="A73" s="13">
        <v>44427</v>
      </c>
      <c r="B73" s="12" t="s">
        <v>13</v>
      </c>
      <c r="C73" s="179">
        <v>4</v>
      </c>
      <c r="D73" s="179">
        <v>1</v>
      </c>
      <c r="E73" s="179">
        <v>6</v>
      </c>
      <c r="F73" s="179">
        <v>0</v>
      </c>
      <c r="G73" s="163">
        <f>SUM(Table14[[#This Row],[TDA EL 1]:[TDA EL 4]])</f>
        <v>11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162">
        <f>Table14[[#This Row],[TDA '# ENC]]-SUM(Table14[[#This Row],[Trap Reject]:[Recap ]])</f>
        <v>11</v>
      </c>
      <c r="O73" s="138" t="s">
        <v>41</v>
      </c>
      <c r="P73" s="8"/>
    </row>
    <row r="74" spans="1:16" x14ac:dyDescent="0.3">
      <c r="A74" s="13">
        <v>44428</v>
      </c>
      <c r="B74" s="12" t="s">
        <v>14</v>
      </c>
      <c r="C74" s="179">
        <v>10</v>
      </c>
      <c r="D74" s="179">
        <v>2</v>
      </c>
      <c r="E74" s="179">
        <v>0</v>
      </c>
      <c r="F74" s="179">
        <v>1</v>
      </c>
      <c r="G74" s="163">
        <f>SUM(Table14[[#This Row],[TDA EL 1]:[TDA EL 4]])</f>
        <v>13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162">
        <f>Table14[[#This Row],[TDA '# ENC]]-SUM(Table14[[#This Row],[Trap Reject]:[Recap ]])</f>
        <v>13</v>
      </c>
      <c r="O74" s="7" t="s">
        <v>41</v>
      </c>
      <c r="P74" s="8"/>
    </row>
    <row r="75" spans="1:16" x14ac:dyDescent="0.3">
      <c r="A75" s="13">
        <v>44429</v>
      </c>
      <c r="B75" s="12" t="s">
        <v>15</v>
      </c>
      <c r="C75" s="7">
        <v>4</v>
      </c>
      <c r="D75" s="7">
        <v>2</v>
      </c>
      <c r="E75" s="7">
        <v>4</v>
      </c>
      <c r="F75" s="7">
        <v>0</v>
      </c>
      <c r="G75" s="163">
        <f>SUM(Table14[[#This Row],[TDA EL 1]:[TDA EL 4]])</f>
        <v>10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162">
        <f>Table14[[#This Row],[TDA '# ENC]]-SUM(Table14[[#This Row],[Trap Reject]:[Recap ]])</f>
        <v>10</v>
      </c>
      <c r="O75" s="7" t="s">
        <v>41</v>
      </c>
      <c r="P75" s="8"/>
    </row>
    <row r="76" spans="1:16" x14ac:dyDescent="0.3">
      <c r="A76" s="13">
        <v>44430</v>
      </c>
      <c r="B76" s="12" t="s">
        <v>16</v>
      </c>
      <c r="C76" s="7">
        <v>0</v>
      </c>
      <c r="D76" s="7">
        <v>0</v>
      </c>
      <c r="E76" s="7">
        <v>0</v>
      </c>
      <c r="F76" s="7">
        <v>1</v>
      </c>
      <c r="G76" s="163">
        <f>SUM(Table14[[#This Row],[TDA EL 1]:[TDA EL 4]])</f>
        <v>1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162">
        <f>Table14[[#This Row],[TDA '# ENC]]-SUM(Table14[[#This Row],[Trap Reject]:[Recap ]])</f>
        <v>1</v>
      </c>
      <c r="O76" s="7" t="s">
        <v>41</v>
      </c>
      <c r="P76" s="8"/>
    </row>
    <row r="77" spans="1:16" x14ac:dyDescent="0.3">
      <c r="A77" s="13">
        <v>44431</v>
      </c>
      <c r="B77" s="12" t="s">
        <v>17</v>
      </c>
      <c r="C77" s="7">
        <v>2</v>
      </c>
      <c r="D77" s="7">
        <v>0</v>
      </c>
      <c r="E77" s="7">
        <v>0</v>
      </c>
      <c r="F77" s="7">
        <v>0</v>
      </c>
      <c r="G77" s="163">
        <f>SUM(Table14[[#This Row],[TDA EL 1]:[TDA EL 4]])</f>
        <v>2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162">
        <f>Table14[[#This Row],[TDA '# ENC]]-SUM(Table14[[#This Row],[Trap Reject]:[Recap ]])</f>
        <v>2</v>
      </c>
      <c r="O77" s="7" t="s">
        <v>41</v>
      </c>
      <c r="P77" s="8"/>
    </row>
    <row r="78" spans="1:16" x14ac:dyDescent="0.3">
      <c r="A78" s="13">
        <v>44432</v>
      </c>
      <c r="B78" s="12" t="s">
        <v>18</v>
      </c>
      <c r="C78" s="7">
        <v>1</v>
      </c>
      <c r="D78" s="7">
        <v>4</v>
      </c>
      <c r="E78" s="7">
        <v>4</v>
      </c>
      <c r="F78" s="7">
        <v>1</v>
      </c>
      <c r="G78" s="163">
        <f>SUM(Table14[[#This Row],[TDA EL 1]:[TDA EL 4]])</f>
        <v>10</v>
      </c>
      <c r="H78" s="8">
        <v>0</v>
      </c>
      <c r="I78" s="8">
        <v>0</v>
      </c>
      <c r="J78" s="8">
        <v>0</v>
      </c>
      <c r="K78" s="8">
        <v>1</v>
      </c>
      <c r="L78" s="8">
        <v>0</v>
      </c>
      <c r="M78" s="8">
        <v>0</v>
      </c>
      <c r="N78" s="162">
        <f>Table14[[#This Row],[TDA '# ENC]]-SUM(Table14[[#This Row],[Trap Reject]:[Recap ]])</f>
        <v>9</v>
      </c>
      <c r="O78" s="138" t="s">
        <v>55</v>
      </c>
      <c r="P78" s="8"/>
    </row>
    <row r="79" spans="1:16" x14ac:dyDescent="0.3">
      <c r="A79" s="13">
        <v>44433</v>
      </c>
      <c r="B79" s="12" t="s">
        <v>12</v>
      </c>
      <c r="C79" s="7">
        <v>4</v>
      </c>
      <c r="D79" s="7">
        <v>1</v>
      </c>
      <c r="E79" s="7">
        <v>2</v>
      </c>
      <c r="F79" s="7">
        <v>0</v>
      </c>
      <c r="G79" s="163">
        <f>SUM(Table14[[#This Row],[TDA EL 1]:[TDA EL 4]])</f>
        <v>7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162">
        <f>Table14[[#This Row],[TDA '# ENC]]-SUM(Table14[[#This Row],[Trap Reject]:[Recap ]])</f>
        <v>7</v>
      </c>
      <c r="O79" s="138" t="s">
        <v>55</v>
      </c>
      <c r="P79" s="8"/>
    </row>
    <row r="80" spans="1:16" x14ac:dyDescent="0.3">
      <c r="A80" s="13">
        <v>44434</v>
      </c>
      <c r="B80" s="12" t="s">
        <v>13</v>
      </c>
      <c r="C80" s="7">
        <v>4</v>
      </c>
      <c r="D80" s="7">
        <v>2</v>
      </c>
      <c r="E80" s="7">
        <v>0</v>
      </c>
      <c r="F80" s="7">
        <v>0</v>
      </c>
      <c r="G80" s="163">
        <f>SUM(Table14[[#This Row],[TDA EL 1]:[TDA EL 4]])</f>
        <v>6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162">
        <f>Table14[[#This Row],[TDA '# ENC]]-SUM(Table14[[#This Row],[Trap Reject]:[Recap ]])</f>
        <v>6</v>
      </c>
      <c r="O80" s="111" t="s">
        <v>105</v>
      </c>
      <c r="P80" s="2" t="s">
        <v>114</v>
      </c>
    </row>
    <row r="81" spans="1:16" x14ac:dyDescent="0.3">
      <c r="A81" s="13">
        <v>44435</v>
      </c>
      <c r="B81" s="12" t="s">
        <v>14</v>
      </c>
      <c r="C81" s="7">
        <v>1</v>
      </c>
      <c r="D81" s="7">
        <v>0</v>
      </c>
      <c r="E81" s="7">
        <v>0</v>
      </c>
      <c r="F81" s="7">
        <v>0</v>
      </c>
      <c r="G81" s="163">
        <f>SUM(Table14[[#This Row],[TDA EL 1]:[TDA EL 4]])</f>
        <v>1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162">
        <f>Table14[[#This Row],[TDA '# ENC]]-SUM(Table14[[#This Row],[Trap Reject]:[Recap ]])</f>
        <v>1</v>
      </c>
      <c r="O81" s="111" t="s">
        <v>105</v>
      </c>
      <c r="P81" s="2" t="s">
        <v>114</v>
      </c>
    </row>
    <row r="82" spans="1:16" x14ac:dyDescent="0.3">
      <c r="A82" s="13">
        <v>44436</v>
      </c>
      <c r="B82" s="12" t="s">
        <v>15</v>
      </c>
      <c r="C82" s="7">
        <v>1</v>
      </c>
      <c r="D82" s="7">
        <v>1</v>
      </c>
      <c r="E82" s="7">
        <v>0</v>
      </c>
      <c r="F82" s="7">
        <v>2</v>
      </c>
      <c r="G82" s="163">
        <f>SUM(Table14[[#This Row],[TDA EL 1]:[TDA EL 4]])</f>
        <v>4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162">
        <f>Table14[[#This Row],[TDA '# ENC]]-SUM(Table14[[#This Row],[Trap Reject]:[Recap ]])</f>
        <v>4</v>
      </c>
      <c r="O82" s="7" t="s">
        <v>41</v>
      </c>
      <c r="P82" s="8"/>
    </row>
    <row r="83" spans="1:16" x14ac:dyDescent="0.3">
      <c r="A83" s="13">
        <v>44437</v>
      </c>
      <c r="B83" s="12" t="s">
        <v>16</v>
      </c>
      <c r="C83" s="7">
        <v>1</v>
      </c>
      <c r="D83" s="7">
        <v>0</v>
      </c>
      <c r="E83" s="7">
        <v>0</v>
      </c>
      <c r="F83" s="7">
        <v>0</v>
      </c>
      <c r="G83" s="163">
        <f>SUM(Table14[[#This Row],[TDA EL 1]:[TDA EL 4]])</f>
        <v>1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162">
        <f>Table14[[#This Row],[TDA '# ENC]]-SUM(Table14[[#This Row],[Trap Reject]:[Recap ]])</f>
        <v>1</v>
      </c>
      <c r="O83" s="7" t="s">
        <v>41</v>
      </c>
      <c r="P83" s="8"/>
    </row>
    <row r="84" spans="1:16" x14ac:dyDescent="0.3">
      <c r="A84" s="13">
        <v>44438</v>
      </c>
      <c r="B84" s="12" t="s">
        <v>17</v>
      </c>
      <c r="C84" s="7">
        <v>5</v>
      </c>
      <c r="D84" s="7">
        <v>0</v>
      </c>
      <c r="E84" s="7">
        <v>0</v>
      </c>
      <c r="F84" s="7">
        <v>1</v>
      </c>
      <c r="G84" s="163">
        <f>SUM(Table14[[#This Row],[TDA EL 1]:[TDA EL 4]])</f>
        <v>6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162">
        <f>Table14[[#This Row],[TDA '# ENC]]-SUM(Table14[[#This Row],[Trap Reject]:[Recap ]])</f>
        <v>6</v>
      </c>
      <c r="O84" s="7" t="s">
        <v>41</v>
      </c>
      <c r="P84" s="8"/>
    </row>
    <row r="85" spans="1:16" x14ac:dyDescent="0.3">
      <c r="A85" s="13">
        <v>44439</v>
      </c>
      <c r="B85" s="12" t="s">
        <v>18</v>
      </c>
      <c r="C85" s="7">
        <v>1</v>
      </c>
      <c r="D85" s="7">
        <v>1</v>
      </c>
      <c r="E85" s="7">
        <v>1</v>
      </c>
      <c r="F85" s="7">
        <v>0</v>
      </c>
      <c r="G85" s="163">
        <f>SUM(Table14[[#This Row],[TDA EL 1]:[TDA EL 4]])</f>
        <v>3</v>
      </c>
      <c r="H85" s="8">
        <v>0</v>
      </c>
      <c r="I85" s="8">
        <v>1</v>
      </c>
      <c r="J85" s="8">
        <v>0</v>
      </c>
      <c r="K85" s="8">
        <v>0</v>
      </c>
      <c r="L85" s="8">
        <v>0</v>
      </c>
      <c r="M85" s="8">
        <v>0</v>
      </c>
      <c r="N85" s="162">
        <f>Table14[[#This Row],[TDA '# ENC]]-SUM(Table14[[#This Row],[Trap Reject]:[Recap ]])</f>
        <v>2</v>
      </c>
      <c r="O85" s="138" t="s">
        <v>43</v>
      </c>
      <c r="P85" s="8"/>
    </row>
    <row r="86" spans="1:16" x14ac:dyDescent="0.3">
      <c r="A86" s="13">
        <v>44440</v>
      </c>
      <c r="B86" s="12" t="s">
        <v>12</v>
      </c>
      <c r="C86" s="7">
        <v>5</v>
      </c>
      <c r="D86" s="7">
        <v>3</v>
      </c>
      <c r="E86" s="7">
        <v>1</v>
      </c>
      <c r="F86" s="7">
        <v>0</v>
      </c>
      <c r="G86" s="163">
        <f>SUM(Table14[[#This Row],[TDA EL 1]:[TDA EL 4]])</f>
        <v>9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162">
        <f>Table14[[#This Row],[TDA '# ENC]]-SUM(Table14[[#This Row],[Trap Reject]:[Recap ]])</f>
        <v>9</v>
      </c>
      <c r="O86" s="138" t="s">
        <v>43</v>
      </c>
      <c r="P86" s="8"/>
    </row>
    <row r="87" spans="1:16" x14ac:dyDescent="0.3">
      <c r="A87" s="13">
        <v>44441</v>
      </c>
      <c r="B87" s="12" t="s">
        <v>13</v>
      </c>
      <c r="C87" s="7">
        <v>1</v>
      </c>
      <c r="D87" s="7">
        <v>0</v>
      </c>
      <c r="E87" s="7">
        <v>1</v>
      </c>
      <c r="F87" s="7">
        <v>0</v>
      </c>
      <c r="G87" s="163">
        <f>SUM(Table14[[#This Row],[TDA EL 1]:[TDA EL 4]])</f>
        <v>2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162">
        <f>Table14[[#This Row],[TDA '# ENC]]-SUM(Table14[[#This Row],[Trap Reject]:[Recap ]])</f>
        <v>2</v>
      </c>
      <c r="O87" s="138" t="s">
        <v>55</v>
      </c>
      <c r="P87" s="2" t="s">
        <v>107</v>
      </c>
    </row>
    <row r="88" spans="1:16" x14ac:dyDescent="0.3">
      <c r="A88" s="13">
        <v>44442</v>
      </c>
      <c r="B88" s="12" t="s">
        <v>14</v>
      </c>
      <c r="C88" s="7">
        <v>1</v>
      </c>
      <c r="D88" s="7">
        <v>0</v>
      </c>
      <c r="E88" s="7">
        <v>0</v>
      </c>
      <c r="F88" s="7">
        <v>2</v>
      </c>
      <c r="G88" s="163">
        <f>SUM(Table14[[#This Row],[TDA EL 1]:[TDA EL 4]])</f>
        <v>3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162">
        <f>Table14[[#This Row],[TDA '# ENC]]-SUM(Table14[[#This Row],[Trap Reject]:[Recap ]])</f>
        <v>3</v>
      </c>
      <c r="O88" s="138" t="s">
        <v>55</v>
      </c>
      <c r="P88" s="2" t="s">
        <v>107</v>
      </c>
    </row>
    <row r="89" spans="1:16" x14ac:dyDescent="0.3">
      <c r="A89" s="13">
        <v>44443</v>
      </c>
      <c r="B89" s="12" t="s">
        <v>15</v>
      </c>
      <c r="C89" s="7">
        <v>2</v>
      </c>
      <c r="D89" s="7">
        <v>2</v>
      </c>
      <c r="E89" s="7">
        <v>0</v>
      </c>
      <c r="F89" s="7">
        <v>0</v>
      </c>
      <c r="G89" s="163">
        <f>SUM(Table14[[#This Row],[TDA EL 1]:[TDA EL 4]])</f>
        <v>4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162">
        <f>Table14[[#This Row],[TDA '# ENC]]-SUM(Table14[[#This Row],[Trap Reject]:[Recap ]])</f>
        <v>4</v>
      </c>
      <c r="O89" s="138" t="s">
        <v>55</v>
      </c>
      <c r="P89" s="2" t="s">
        <v>107</v>
      </c>
    </row>
    <row r="90" spans="1:16" x14ac:dyDescent="0.3">
      <c r="A90" s="13">
        <v>44444</v>
      </c>
      <c r="B90" s="12" t="s">
        <v>16</v>
      </c>
      <c r="C90" s="7">
        <v>9</v>
      </c>
      <c r="D90" s="7">
        <v>1</v>
      </c>
      <c r="E90" s="7">
        <v>0</v>
      </c>
      <c r="F90" s="7">
        <v>0</v>
      </c>
      <c r="G90" s="163">
        <f>SUM(Table14[[#This Row],[TDA EL 1]:[TDA EL 4]])</f>
        <v>10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162">
        <f>Table14[[#This Row],[TDA '# ENC]]-SUM(Table14[[#This Row],[Trap Reject]:[Recap ]])</f>
        <v>10</v>
      </c>
      <c r="O90" s="138" t="s">
        <v>55</v>
      </c>
      <c r="P90" s="2" t="s">
        <v>107</v>
      </c>
    </row>
    <row r="91" spans="1:16" x14ac:dyDescent="0.3">
      <c r="A91" s="13">
        <v>44445</v>
      </c>
      <c r="B91" s="12" t="s">
        <v>17</v>
      </c>
      <c r="C91" s="7">
        <v>4</v>
      </c>
      <c r="D91" s="7">
        <v>4</v>
      </c>
      <c r="E91" s="7">
        <v>12</v>
      </c>
      <c r="F91" s="7">
        <v>0</v>
      </c>
      <c r="G91" s="163">
        <f>SUM(Table14[[#This Row],[TDA EL 1]:[TDA EL 4]])</f>
        <v>20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162">
        <f>Table14[[#This Row],[TDA '# ENC]]-SUM(Table14[[#This Row],[Trap Reject]:[Recap ]])</f>
        <v>20</v>
      </c>
      <c r="O91" s="138" t="s">
        <v>55</v>
      </c>
      <c r="P91" s="2" t="s">
        <v>107</v>
      </c>
    </row>
    <row r="92" spans="1:16" x14ac:dyDescent="0.3">
      <c r="A92" s="13">
        <v>44446</v>
      </c>
      <c r="B92" s="12" t="s">
        <v>18</v>
      </c>
      <c r="C92" s="7">
        <v>27</v>
      </c>
      <c r="D92" s="7">
        <v>1</v>
      </c>
      <c r="E92" s="7">
        <v>0</v>
      </c>
      <c r="F92" s="7">
        <v>1</v>
      </c>
      <c r="G92" s="163">
        <f>SUM(Table14[[#This Row],[TDA EL 1]:[TDA EL 4]])</f>
        <v>29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162">
        <f>Table14[[#This Row],[TDA '# ENC]]-SUM(Table14[[#This Row],[Trap Reject]:[Recap ]])</f>
        <v>29</v>
      </c>
      <c r="O92" s="138" t="s">
        <v>55</v>
      </c>
      <c r="P92" s="2" t="s">
        <v>107</v>
      </c>
    </row>
    <row r="93" spans="1:16" x14ac:dyDescent="0.3">
      <c r="A93" s="13">
        <v>44447</v>
      </c>
      <c r="B93" s="12" t="s">
        <v>12</v>
      </c>
      <c r="C93" s="7">
        <v>0</v>
      </c>
      <c r="D93" s="7">
        <v>0</v>
      </c>
      <c r="E93" s="7">
        <v>1</v>
      </c>
      <c r="F93" s="7">
        <v>0</v>
      </c>
      <c r="G93" s="163">
        <f>SUM(Table14[[#This Row],[TDA EL 1]:[TDA EL 4]])</f>
        <v>1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162">
        <f>Table14[[#This Row],[TDA '# ENC]]-SUM(Table14[[#This Row],[Trap Reject]:[Recap ]])</f>
        <v>1</v>
      </c>
      <c r="O93" s="138" t="s">
        <v>55</v>
      </c>
      <c r="P93" s="2" t="s">
        <v>107</v>
      </c>
    </row>
    <row r="94" spans="1:16" ht="15" thickBot="1" x14ac:dyDescent="0.35">
      <c r="A94" s="242">
        <v>44448</v>
      </c>
      <c r="B94" s="243" t="s">
        <v>13</v>
      </c>
      <c r="C94" s="244">
        <v>0</v>
      </c>
      <c r="D94" s="244">
        <v>0</v>
      </c>
      <c r="E94" s="244">
        <v>0</v>
      </c>
      <c r="F94" s="244">
        <v>0</v>
      </c>
      <c r="G94" s="245">
        <f>SUM(Table14[[#This Row],[TDA EL 1]:[TDA EL 4]])</f>
        <v>0</v>
      </c>
      <c r="H94" s="246">
        <v>0</v>
      </c>
      <c r="I94" s="246">
        <v>0</v>
      </c>
      <c r="J94" s="246">
        <v>0</v>
      </c>
      <c r="K94" s="246">
        <v>0</v>
      </c>
      <c r="L94" s="246">
        <v>0</v>
      </c>
      <c r="M94" s="246">
        <v>0</v>
      </c>
      <c r="N94" s="241">
        <f>Table14[[#This Row],[TDA '# ENC]]-SUM(Table14[[#This Row],[Trap Reject]:[Recap ]])</f>
        <v>0</v>
      </c>
      <c r="O94" s="247" t="s">
        <v>55</v>
      </c>
      <c r="P94" s="236" t="s">
        <v>107</v>
      </c>
    </row>
    <row r="95" spans="1:16" x14ac:dyDescent="0.3">
      <c r="A95" s="148" t="s">
        <v>44</v>
      </c>
      <c r="B95" s="157"/>
      <c r="C95" s="248">
        <f t="shared" ref="C95:M95" si="0">SUM(C3:C94)</f>
        <v>291</v>
      </c>
      <c r="D95" s="248">
        <f t="shared" si="0"/>
        <v>74</v>
      </c>
      <c r="E95" s="248">
        <f t="shared" si="0"/>
        <v>148</v>
      </c>
      <c r="F95" s="248">
        <f t="shared" si="0"/>
        <v>36</v>
      </c>
      <c r="G95" s="248">
        <f>SUM(G3:G94)</f>
        <v>549</v>
      </c>
      <c r="H95" s="248">
        <f t="shared" si="0"/>
        <v>0</v>
      </c>
      <c r="I95" s="248">
        <f t="shared" si="0"/>
        <v>2</v>
      </c>
      <c r="J95" s="248">
        <f t="shared" si="0"/>
        <v>0</v>
      </c>
      <c r="K95" s="248">
        <f t="shared" si="0"/>
        <v>3</v>
      </c>
      <c r="L95" s="248">
        <f t="shared" si="0"/>
        <v>0</v>
      </c>
      <c r="M95" s="248">
        <f t="shared" si="0"/>
        <v>0</v>
      </c>
      <c r="N95" s="248">
        <f>SUM(N3:N94)</f>
        <v>544</v>
      </c>
      <c r="O95" s="149"/>
      <c r="P95" s="11"/>
    </row>
  </sheetData>
  <mergeCells count="1">
    <mergeCell ref="A1:D1"/>
  </mergeCells>
  <phoneticPr fontId="3" type="noConversion"/>
  <pageMargins left="0.7" right="0.7" top="0.75" bottom="0.75" header="0.3" footer="0.3"/>
  <pageSetup orientation="portrait" r:id="rId1"/>
  <ignoredErrors>
    <ignoredError sqref="G3:G14 N3:N14 N68:N70 G68:G70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5"/>
  <sheetViews>
    <sheetView zoomScale="110" zoomScaleNormal="110" workbookViewId="0">
      <pane ySplit="2" topLeftCell="A78" activePane="bottomLeft" state="frozen"/>
      <selection pane="bottomLeft" sqref="A1:D1"/>
    </sheetView>
  </sheetViews>
  <sheetFormatPr defaultRowHeight="14.4" x14ac:dyDescent="0.3"/>
  <cols>
    <col min="1" max="1" width="8.6640625" style="7" bestFit="1" customWidth="1"/>
    <col min="2" max="2" width="9.109375" style="7" bestFit="1" customWidth="1"/>
    <col min="3" max="3" width="14.5546875" style="7" bestFit="1" customWidth="1"/>
    <col min="4" max="4" width="10" style="7" bestFit="1" customWidth="1"/>
    <col min="5" max="6" width="10.44140625" style="7" bestFit="1" customWidth="1"/>
    <col min="7" max="7" width="10.44140625" style="7" customWidth="1"/>
    <col min="8" max="8" width="12.44140625" style="7" bestFit="1" customWidth="1"/>
    <col min="9" max="9" width="11.6640625" style="7" bestFit="1" customWidth="1"/>
    <col min="10" max="10" width="12.6640625" style="7" bestFit="1" customWidth="1"/>
    <col min="11" max="11" width="11.6640625" style="7" bestFit="1" customWidth="1"/>
    <col min="12" max="12" width="17.21875" style="7" bestFit="1" customWidth="1"/>
    <col min="13" max="13" width="16.21875" style="7" bestFit="1" customWidth="1"/>
    <col min="14" max="14" width="9.5546875" style="7" bestFit="1" customWidth="1"/>
    <col min="15" max="15" width="8.33203125" style="7" bestFit="1" customWidth="1"/>
    <col min="16" max="16" width="15.88671875" style="7" bestFit="1" customWidth="1"/>
    <col min="17" max="17" width="8.44140625" style="7" bestFit="1" customWidth="1"/>
    <col min="18" max="18" width="74.21875" style="7" customWidth="1"/>
    <col min="19" max="16384" width="8.88671875" style="7"/>
  </cols>
  <sheetData>
    <row r="1" spans="1:19" ht="31.8" thickBot="1" x14ac:dyDescent="0.65">
      <c r="A1" s="253" t="s">
        <v>50</v>
      </c>
      <c r="B1" s="254"/>
      <c r="C1" s="254"/>
      <c r="D1" s="255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/>
    </row>
    <row r="2" spans="1:19" s="55" customFormat="1" ht="15" thickBot="1" x14ac:dyDescent="0.35">
      <c r="A2" s="49" t="s">
        <v>0</v>
      </c>
      <c r="B2" s="50" t="s">
        <v>19</v>
      </c>
      <c r="C2" s="51" t="s">
        <v>45</v>
      </c>
      <c r="D2" s="51" t="s">
        <v>24</v>
      </c>
      <c r="E2" s="52" t="s">
        <v>25</v>
      </c>
      <c r="F2" s="52" t="s">
        <v>26</v>
      </c>
      <c r="G2" s="52" t="s">
        <v>90</v>
      </c>
      <c r="H2" s="52" t="s">
        <v>27</v>
      </c>
      <c r="I2" s="52" t="s">
        <v>62</v>
      </c>
      <c r="J2" s="147" t="s">
        <v>7</v>
      </c>
      <c r="K2" s="147" t="s">
        <v>8</v>
      </c>
      <c r="L2" s="147" t="s">
        <v>112</v>
      </c>
      <c r="M2" s="147" t="s">
        <v>113</v>
      </c>
      <c r="N2" s="147" t="s">
        <v>11</v>
      </c>
      <c r="O2" s="147" t="s">
        <v>28</v>
      </c>
      <c r="P2" s="53" t="s">
        <v>48</v>
      </c>
      <c r="Q2" s="53" t="s">
        <v>30</v>
      </c>
      <c r="R2" s="225" t="s">
        <v>46</v>
      </c>
      <c r="S2" s="54"/>
    </row>
    <row r="3" spans="1:19" x14ac:dyDescent="0.3">
      <c r="A3" s="13">
        <v>44357</v>
      </c>
      <c r="B3" s="12" t="s">
        <v>13</v>
      </c>
      <c r="C3" s="6" t="s">
        <v>40</v>
      </c>
      <c r="D3" s="6" t="s">
        <v>40</v>
      </c>
      <c r="E3" s="6" t="s">
        <v>40</v>
      </c>
      <c r="F3" s="6" t="s">
        <v>40</v>
      </c>
      <c r="G3" s="6" t="s">
        <v>40</v>
      </c>
      <c r="H3" s="6" t="s">
        <v>40</v>
      </c>
      <c r="I3" s="37" t="s">
        <v>40</v>
      </c>
      <c r="J3" s="6" t="s">
        <v>40</v>
      </c>
      <c r="K3" s="6" t="s">
        <v>40</v>
      </c>
      <c r="L3" s="6" t="s">
        <v>40</v>
      </c>
      <c r="M3" s="6" t="s">
        <v>40</v>
      </c>
      <c r="N3" s="6" t="s">
        <v>40</v>
      </c>
      <c r="O3" s="6" t="s">
        <v>40</v>
      </c>
      <c r="P3" s="38" t="s">
        <v>40</v>
      </c>
      <c r="Q3" s="39" t="s">
        <v>40</v>
      </c>
      <c r="R3" s="5" t="s">
        <v>76</v>
      </c>
    </row>
    <row r="4" spans="1:19" x14ac:dyDescent="0.3">
      <c r="A4" s="13">
        <v>44358</v>
      </c>
      <c r="B4" s="12" t="s">
        <v>14</v>
      </c>
      <c r="C4" s="6" t="s">
        <v>40</v>
      </c>
      <c r="D4" s="6" t="s">
        <v>40</v>
      </c>
      <c r="E4" s="6" t="s">
        <v>40</v>
      </c>
      <c r="F4" s="6" t="s">
        <v>40</v>
      </c>
      <c r="G4" s="6" t="s">
        <v>40</v>
      </c>
      <c r="H4" s="6" t="s">
        <v>40</v>
      </c>
      <c r="I4" s="37" t="s">
        <v>40</v>
      </c>
      <c r="J4" s="6" t="s">
        <v>40</v>
      </c>
      <c r="K4" s="6" t="s">
        <v>40</v>
      </c>
      <c r="L4" s="6" t="s">
        <v>40</v>
      </c>
      <c r="M4" s="6" t="s">
        <v>40</v>
      </c>
      <c r="N4" s="6" t="s">
        <v>40</v>
      </c>
      <c r="O4" s="6" t="s">
        <v>40</v>
      </c>
      <c r="P4" s="38" t="s">
        <v>40</v>
      </c>
      <c r="Q4" s="39" t="s">
        <v>40</v>
      </c>
      <c r="R4" s="5" t="s">
        <v>76</v>
      </c>
    </row>
    <row r="5" spans="1:19" x14ac:dyDescent="0.3">
      <c r="A5" s="13">
        <v>44359</v>
      </c>
      <c r="B5" s="12" t="s">
        <v>15</v>
      </c>
      <c r="C5" s="6" t="s">
        <v>40</v>
      </c>
      <c r="D5" s="6" t="s">
        <v>40</v>
      </c>
      <c r="E5" s="6" t="s">
        <v>40</v>
      </c>
      <c r="F5" s="6" t="s">
        <v>40</v>
      </c>
      <c r="G5" s="6" t="s">
        <v>40</v>
      </c>
      <c r="H5" s="6" t="s">
        <v>40</v>
      </c>
      <c r="I5" s="37" t="s">
        <v>40</v>
      </c>
      <c r="J5" s="6" t="s">
        <v>40</v>
      </c>
      <c r="K5" s="6" t="s">
        <v>40</v>
      </c>
      <c r="L5" s="6" t="s">
        <v>40</v>
      </c>
      <c r="M5" s="6" t="s">
        <v>40</v>
      </c>
      <c r="N5" s="6" t="s">
        <v>40</v>
      </c>
      <c r="O5" s="6" t="s">
        <v>40</v>
      </c>
      <c r="P5" s="38" t="s">
        <v>40</v>
      </c>
      <c r="Q5" s="39" t="s">
        <v>40</v>
      </c>
      <c r="R5" s="5" t="s">
        <v>76</v>
      </c>
    </row>
    <row r="6" spans="1:19" x14ac:dyDescent="0.3">
      <c r="A6" s="13">
        <v>44360</v>
      </c>
      <c r="B6" s="12" t="s">
        <v>16</v>
      </c>
      <c r="C6" s="6" t="s">
        <v>40</v>
      </c>
      <c r="D6" s="6" t="s">
        <v>40</v>
      </c>
      <c r="E6" s="6" t="s">
        <v>40</v>
      </c>
      <c r="F6" s="6" t="s">
        <v>40</v>
      </c>
      <c r="G6" s="6" t="s">
        <v>40</v>
      </c>
      <c r="H6" s="6" t="s">
        <v>40</v>
      </c>
      <c r="I6" s="37" t="s">
        <v>40</v>
      </c>
      <c r="J6" s="6" t="s">
        <v>40</v>
      </c>
      <c r="K6" s="6" t="s">
        <v>40</v>
      </c>
      <c r="L6" s="6" t="s">
        <v>40</v>
      </c>
      <c r="M6" s="6" t="s">
        <v>40</v>
      </c>
      <c r="N6" s="6" t="s">
        <v>40</v>
      </c>
      <c r="O6" s="6" t="s">
        <v>40</v>
      </c>
      <c r="P6" s="38" t="s">
        <v>40</v>
      </c>
      <c r="Q6" s="39" t="s">
        <v>40</v>
      </c>
      <c r="R6" s="5" t="s">
        <v>76</v>
      </c>
    </row>
    <row r="7" spans="1:19" x14ac:dyDescent="0.3">
      <c r="A7" s="13">
        <v>44361</v>
      </c>
      <c r="B7" s="12" t="s">
        <v>17</v>
      </c>
      <c r="C7" s="6" t="s">
        <v>40</v>
      </c>
      <c r="D7" s="6" t="s">
        <v>40</v>
      </c>
      <c r="E7" s="6" t="s">
        <v>40</v>
      </c>
      <c r="F7" s="6" t="s">
        <v>40</v>
      </c>
      <c r="G7" s="6" t="s">
        <v>40</v>
      </c>
      <c r="H7" s="6" t="s">
        <v>40</v>
      </c>
      <c r="I7" s="37" t="s">
        <v>40</v>
      </c>
      <c r="J7" s="6" t="s">
        <v>40</v>
      </c>
      <c r="K7" s="6" t="s">
        <v>40</v>
      </c>
      <c r="L7" s="6" t="s">
        <v>40</v>
      </c>
      <c r="M7" s="6" t="s">
        <v>40</v>
      </c>
      <c r="N7" s="6" t="s">
        <v>40</v>
      </c>
      <c r="O7" s="6" t="s">
        <v>40</v>
      </c>
      <c r="P7" s="38" t="s">
        <v>40</v>
      </c>
      <c r="Q7" s="39" t="s">
        <v>40</v>
      </c>
      <c r="R7" s="5" t="s">
        <v>76</v>
      </c>
    </row>
    <row r="8" spans="1:19" x14ac:dyDescent="0.3">
      <c r="A8" s="13">
        <v>44362</v>
      </c>
      <c r="B8" s="12" t="s">
        <v>18</v>
      </c>
      <c r="C8" s="6" t="s">
        <v>40</v>
      </c>
      <c r="D8" s="6" t="s">
        <v>40</v>
      </c>
      <c r="E8" s="6" t="s">
        <v>40</v>
      </c>
      <c r="F8" s="6" t="s">
        <v>40</v>
      </c>
      <c r="G8" s="6" t="s">
        <v>40</v>
      </c>
      <c r="H8" s="6" t="s">
        <v>40</v>
      </c>
      <c r="I8" s="37" t="s">
        <v>40</v>
      </c>
      <c r="J8" s="6" t="s">
        <v>40</v>
      </c>
      <c r="K8" s="6" t="s">
        <v>40</v>
      </c>
      <c r="L8" s="6" t="s">
        <v>40</v>
      </c>
      <c r="M8" s="6" t="s">
        <v>40</v>
      </c>
      <c r="N8" s="6" t="s">
        <v>40</v>
      </c>
      <c r="O8" s="6" t="s">
        <v>40</v>
      </c>
      <c r="P8" s="38" t="s">
        <v>40</v>
      </c>
      <c r="Q8" s="39" t="s">
        <v>40</v>
      </c>
      <c r="R8" s="5" t="s">
        <v>76</v>
      </c>
    </row>
    <row r="9" spans="1:19" x14ac:dyDescent="0.3">
      <c r="A9" s="13">
        <v>44363</v>
      </c>
      <c r="B9" s="12" t="s">
        <v>12</v>
      </c>
      <c r="C9" s="6" t="s">
        <v>40</v>
      </c>
      <c r="D9" s="6" t="s">
        <v>40</v>
      </c>
      <c r="E9" s="6" t="s">
        <v>40</v>
      </c>
      <c r="F9" s="6" t="s">
        <v>40</v>
      </c>
      <c r="G9" s="6" t="s">
        <v>40</v>
      </c>
      <c r="H9" s="6" t="s">
        <v>40</v>
      </c>
      <c r="I9" s="37" t="s">
        <v>40</v>
      </c>
      <c r="J9" s="6" t="s">
        <v>40</v>
      </c>
      <c r="K9" s="6" t="s">
        <v>40</v>
      </c>
      <c r="L9" s="6" t="s">
        <v>40</v>
      </c>
      <c r="M9" s="6" t="s">
        <v>40</v>
      </c>
      <c r="N9" s="6" t="s">
        <v>40</v>
      </c>
      <c r="O9" s="6" t="s">
        <v>40</v>
      </c>
      <c r="P9" s="38" t="s">
        <v>40</v>
      </c>
      <c r="Q9" s="39" t="s">
        <v>40</v>
      </c>
      <c r="R9" s="5" t="s">
        <v>76</v>
      </c>
    </row>
    <row r="10" spans="1:19" x14ac:dyDescent="0.3">
      <c r="A10" s="13">
        <v>44364</v>
      </c>
      <c r="B10" s="12" t="s">
        <v>13</v>
      </c>
      <c r="C10" s="6" t="s">
        <v>40</v>
      </c>
      <c r="D10" s="6" t="s">
        <v>40</v>
      </c>
      <c r="E10" s="6" t="s">
        <v>40</v>
      </c>
      <c r="F10" s="6" t="s">
        <v>40</v>
      </c>
      <c r="G10" s="6" t="s">
        <v>40</v>
      </c>
      <c r="H10" s="6" t="s">
        <v>40</v>
      </c>
      <c r="I10" s="37" t="s">
        <v>40</v>
      </c>
      <c r="J10" s="6" t="s">
        <v>40</v>
      </c>
      <c r="K10" s="6" t="s">
        <v>40</v>
      </c>
      <c r="L10" s="6" t="s">
        <v>40</v>
      </c>
      <c r="M10" s="6" t="s">
        <v>40</v>
      </c>
      <c r="N10" s="6" t="s">
        <v>40</v>
      </c>
      <c r="O10" s="6" t="s">
        <v>40</v>
      </c>
      <c r="P10" s="38" t="s">
        <v>40</v>
      </c>
      <c r="Q10" s="39" t="s">
        <v>40</v>
      </c>
      <c r="R10" s="5" t="s">
        <v>76</v>
      </c>
    </row>
    <row r="11" spans="1:19" x14ac:dyDescent="0.3">
      <c r="A11" s="13">
        <v>44365</v>
      </c>
      <c r="B11" s="12" t="s">
        <v>14</v>
      </c>
      <c r="C11" s="6" t="s">
        <v>40</v>
      </c>
      <c r="D11" s="6" t="s">
        <v>40</v>
      </c>
      <c r="E11" s="6" t="s">
        <v>40</v>
      </c>
      <c r="F11" s="6" t="s">
        <v>40</v>
      </c>
      <c r="G11" s="6" t="s">
        <v>40</v>
      </c>
      <c r="H11" s="6" t="s">
        <v>40</v>
      </c>
      <c r="I11" s="37" t="s">
        <v>40</v>
      </c>
      <c r="J11" s="6" t="s">
        <v>40</v>
      </c>
      <c r="K11" s="6" t="s">
        <v>40</v>
      </c>
      <c r="L11" s="6" t="s">
        <v>40</v>
      </c>
      <c r="M11" s="6" t="s">
        <v>40</v>
      </c>
      <c r="N11" s="6" t="s">
        <v>40</v>
      </c>
      <c r="O11" s="6" t="s">
        <v>40</v>
      </c>
      <c r="P11" s="38" t="s">
        <v>40</v>
      </c>
      <c r="Q11" s="39" t="s">
        <v>40</v>
      </c>
      <c r="R11" s="5" t="s">
        <v>76</v>
      </c>
    </row>
    <row r="12" spans="1:19" s="11" customFormat="1" x14ac:dyDescent="0.3">
      <c r="A12" s="13">
        <v>44366</v>
      </c>
      <c r="B12" s="12" t="s">
        <v>15</v>
      </c>
      <c r="C12" s="6" t="s">
        <v>40</v>
      </c>
      <c r="D12" s="6" t="s">
        <v>40</v>
      </c>
      <c r="E12" s="6" t="s">
        <v>40</v>
      </c>
      <c r="F12" s="6" t="s">
        <v>40</v>
      </c>
      <c r="G12" s="6" t="s">
        <v>40</v>
      </c>
      <c r="H12" s="6" t="s">
        <v>40</v>
      </c>
      <c r="I12" s="37" t="s">
        <v>40</v>
      </c>
      <c r="J12" s="6" t="s">
        <v>40</v>
      </c>
      <c r="K12" s="6" t="s">
        <v>40</v>
      </c>
      <c r="L12" s="6" t="s">
        <v>40</v>
      </c>
      <c r="M12" s="6" t="s">
        <v>40</v>
      </c>
      <c r="N12" s="6" t="s">
        <v>40</v>
      </c>
      <c r="O12" s="6" t="s">
        <v>40</v>
      </c>
      <c r="P12" s="38" t="s">
        <v>40</v>
      </c>
      <c r="Q12" s="39" t="s">
        <v>40</v>
      </c>
      <c r="R12" s="5" t="s">
        <v>76</v>
      </c>
    </row>
    <row r="13" spans="1:19" x14ac:dyDescent="0.3">
      <c r="A13" s="13">
        <v>44367</v>
      </c>
      <c r="B13" s="12" t="s">
        <v>16</v>
      </c>
      <c r="C13" s="6" t="s">
        <v>40</v>
      </c>
      <c r="D13" s="6" t="s">
        <v>40</v>
      </c>
      <c r="E13" s="6" t="s">
        <v>40</v>
      </c>
      <c r="F13" s="6" t="s">
        <v>40</v>
      </c>
      <c r="G13" s="6" t="s">
        <v>40</v>
      </c>
      <c r="H13" s="6" t="s">
        <v>40</v>
      </c>
      <c r="I13" s="37" t="s">
        <v>40</v>
      </c>
      <c r="J13" s="6" t="s">
        <v>40</v>
      </c>
      <c r="K13" s="6" t="s">
        <v>40</v>
      </c>
      <c r="L13" s="6" t="s">
        <v>40</v>
      </c>
      <c r="M13" s="6" t="s">
        <v>40</v>
      </c>
      <c r="N13" s="6" t="s">
        <v>40</v>
      </c>
      <c r="O13" s="6" t="s">
        <v>40</v>
      </c>
      <c r="P13" s="38" t="s">
        <v>40</v>
      </c>
      <c r="Q13" s="39" t="s">
        <v>40</v>
      </c>
      <c r="R13" s="5" t="s">
        <v>76</v>
      </c>
    </row>
    <row r="14" spans="1:19" x14ac:dyDescent="0.3">
      <c r="A14" s="13">
        <v>44368</v>
      </c>
      <c r="B14" s="12" t="s">
        <v>17</v>
      </c>
      <c r="C14" s="3" t="s">
        <v>40</v>
      </c>
      <c r="D14" s="3" t="s">
        <v>40</v>
      </c>
      <c r="E14" s="3" t="s">
        <v>40</v>
      </c>
      <c r="F14" s="3" t="s">
        <v>40</v>
      </c>
      <c r="G14" s="3" t="s">
        <v>40</v>
      </c>
      <c r="H14" s="3" t="s">
        <v>40</v>
      </c>
      <c r="I14" s="108" t="s">
        <v>40</v>
      </c>
      <c r="J14" s="3" t="s">
        <v>40</v>
      </c>
      <c r="K14" s="3" t="s">
        <v>40</v>
      </c>
      <c r="L14" s="3" t="s">
        <v>40</v>
      </c>
      <c r="M14" s="3" t="s">
        <v>40</v>
      </c>
      <c r="N14" s="3" t="s">
        <v>40</v>
      </c>
      <c r="O14" s="3" t="s">
        <v>40</v>
      </c>
      <c r="P14" s="109" t="s">
        <v>40</v>
      </c>
      <c r="Q14" s="111" t="s">
        <v>40</v>
      </c>
      <c r="R14" s="2" t="s">
        <v>76</v>
      </c>
    </row>
    <row r="15" spans="1:19" x14ac:dyDescent="0.3">
      <c r="A15" s="13">
        <v>44369</v>
      </c>
      <c r="B15" s="12" t="s">
        <v>18</v>
      </c>
      <c r="C15" s="3" t="s">
        <v>40</v>
      </c>
      <c r="D15" s="3" t="s">
        <v>40</v>
      </c>
      <c r="E15" s="3" t="s">
        <v>40</v>
      </c>
      <c r="F15" s="3" t="s">
        <v>40</v>
      </c>
      <c r="G15" s="3" t="s">
        <v>40</v>
      </c>
      <c r="H15" s="3" t="s">
        <v>40</v>
      </c>
      <c r="I15" s="108" t="s">
        <v>40</v>
      </c>
      <c r="J15" s="3" t="s">
        <v>40</v>
      </c>
      <c r="K15" s="3" t="s">
        <v>40</v>
      </c>
      <c r="L15" s="3" t="s">
        <v>40</v>
      </c>
      <c r="M15" s="3" t="s">
        <v>40</v>
      </c>
      <c r="N15" s="3" t="s">
        <v>40</v>
      </c>
      <c r="O15" s="3" t="s">
        <v>40</v>
      </c>
      <c r="P15" s="109" t="s">
        <v>40</v>
      </c>
      <c r="Q15" s="111" t="s">
        <v>40</v>
      </c>
      <c r="R15" s="2" t="s">
        <v>76</v>
      </c>
    </row>
    <row r="16" spans="1:19" x14ac:dyDescent="0.3">
      <c r="A16" s="13">
        <v>44370</v>
      </c>
      <c r="B16" s="12" t="s">
        <v>12</v>
      </c>
      <c r="C16" s="3" t="s">
        <v>40</v>
      </c>
      <c r="D16" s="3" t="s">
        <v>40</v>
      </c>
      <c r="E16" s="3" t="s">
        <v>40</v>
      </c>
      <c r="F16" s="3" t="s">
        <v>40</v>
      </c>
      <c r="G16" s="3" t="s">
        <v>40</v>
      </c>
      <c r="H16" s="3" t="s">
        <v>40</v>
      </c>
      <c r="I16" s="108" t="s">
        <v>40</v>
      </c>
      <c r="J16" s="3" t="s">
        <v>40</v>
      </c>
      <c r="K16" s="3" t="s">
        <v>40</v>
      </c>
      <c r="L16" s="3" t="s">
        <v>40</v>
      </c>
      <c r="M16" s="3" t="s">
        <v>40</v>
      </c>
      <c r="N16" s="3" t="s">
        <v>40</v>
      </c>
      <c r="O16" s="3" t="s">
        <v>40</v>
      </c>
      <c r="P16" s="109" t="s">
        <v>40</v>
      </c>
      <c r="Q16" s="111" t="s">
        <v>40</v>
      </c>
      <c r="R16" s="2" t="s">
        <v>76</v>
      </c>
    </row>
    <row r="17" spans="1:18" x14ac:dyDescent="0.3">
      <c r="A17" s="13">
        <v>44371</v>
      </c>
      <c r="B17" s="12" t="s">
        <v>13</v>
      </c>
      <c r="C17" s="3" t="s">
        <v>40</v>
      </c>
      <c r="D17" s="3" t="s">
        <v>40</v>
      </c>
      <c r="E17" s="3" t="s">
        <v>40</v>
      </c>
      <c r="F17" s="3" t="s">
        <v>40</v>
      </c>
      <c r="G17" s="3" t="s">
        <v>40</v>
      </c>
      <c r="H17" s="3" t="s">
        <v>40</v>
      </c>
      <c r="I17" s="108" t="s">
        <v>40</v>
      </c>
      <c r="J17" s="3" t="s">
        <v>40</v>
      </c>
      <c r="K17" s="3" t="s">
        <v>40</v>
      </c>
      <c r="L17" s="3" t="s">
        <v>40</v>
      </c>
      <c r="M17" s="3" t="s">
        <v>40</v>
      </c>
      <c r="N17" s="3" t="s">
        <v>40</v>
      </c>
      <c r="O17" s="3" t="s">
        <v>40</v>
      </c>
      <c r="P17" s="109" t="s">
        <v>40</v>
      </c>
      <c r="Q17" s="111" t="s">
        <v>40</v>
      </c>
      <c r="R17" s="2" t="s">
        <v>76</v>
      </c>
    </row>
    <row r="18" spans="1:18" x14ac:dyDescent="0.3">
      <c r="A18" s="13">
        <v>44372</v>
      </c>
      <c r="B18" s="12" t="s">
        <v>14</v>
      </c>
      <c r="C18" s="3" t="s">
        <v>40</v>
      </c>
      <c r="D18" s="3" t="s">
        <v>40</v>
      </c>
      <c r="E18" s="3" t="s">
        <v>40</v>
      </c>
      <c r="F18" s="3" t="s">
        <v>40</v>
      </c>
      <c r="G18" s="3" t="s">
        <v>40</v>
      </c>
      <c r="H18" s="3" t="s">
        <v>40</v>
      </c>
      <c r="I18" s="108" t="s">
        <v>40</v>
      </c>
      <c r="J18" s="3" t="s">
        <v>40</v>
      </c>
      <c r="K18" s="3" t="s">
        <v>40</v>
      </c>
      <c r="L18" s="3" t="s">
        <v>40</v>
      </c>
      <c r="M18" s="3" t="s">
        <v>40</v>
      </c>
      <c r="N18" s="3" t="s">
        <v>40</v>
      </c>
      <c r="O18" s="3" t="s">
        <v>40</v>
      </c>
      <c r="P18" s="109" t="s">
        <v>40</v>
      </c>
      <c r="Q18" s="111" t="s">
        <v>40</v>
      </c>
      <c r="R18" s="2" t="s">
        <v>76</v>
      </c>
    </row>
    <row r="19" spans="1:18" x14ac:dyDescent="0.3">
      <c r="A19" s="13">
        <v>44373</v>
      </c>
      <c r="B19" s="12" t="s">
        <v>15</v>
      </c>
      <c r="C19" s="3" t="s">
        <v>40</v>
      </c>
      <c r="D19" s="3" t="s">
        <v>40</v>
      </c>
      <c r="E19" s="3" t="s">
        <v>40</v>
      </c>
      <c r="F19" s="3" t="s">
        <v>40</v>
      </c>
      <c r="G19" s="3" t="s">
        <v>40</v>
      </c>
      <c r="H19" s="3" t="s">
        <v>40</v>
      </c>
      <c r="I19" s="108" t="s">
        <v>40</v>
      </c>
      <c r="J19" s="3" t="s">
        <v>40</v>
      </c>
      <c r="K19" s="3" t="s">
        <v>40</v>
      </c>
      <c r="L19" s="3" t="s">
        <v>40</v>
      </c>
      <c r="M19" s="3" t="s">
        <v>40</v>
      </c>
      <c r="N19" s="3" t="s">
        <v>40</v>
      </c>
      <c r="O19" s="3" t="s">
        <v>40</v>
      </c>
      <c r="P19" s="109" t="s">
        <v>40</v>
      </c>
      <c r="Q19" s="111" t="s">
        <v>40</v>
      </c>
      <c r="R19" s="2" t="s">
        <v>76</v>
      </c>
    </row>
    <row r="20" spans="1:18" x14ac:dyDescent="0.3">
      <c r="A20" s="13">
        <v>44374</v>
      </c>
      <c r="B20" s="12" t="s">
        <v>16</v>
      </c>
      <c r="C20" s="3" t="s">
        <v>40</v>
      </c>
      <c r="D20" s="3" t="s">
        <v>40</v>
      </c>
      <c r="E20" s="3" t="s">
        <v>40</v>
      </c>
      <c r="F20" s="3" t="s">
        <v>40</v>
      </c>
      <c r="G20" s="3" t="s">
        <v>40</v>
      </c>
      <c r="H20" s="3" t="s">
        <v>40</v>
      </c>
      <c r="I20" s="108" t="s">
        <v>40</v>
      </c>
      <c r="J20" s="3" t="s">
        <v>40</v>
      </c>
      <c r="K20" s="3" t="s">
        <v>40</v>
      </c>
      <c r="L20" s="3" t="s">
        <v>40</v>
      </c>
      <c r="M20" s="3" t="s">
        <v>40</v>
      </c>
      <c r="N20" s="3" t="s">
        <v>40</v>
      </c>
      <c r="O20" s="3" t="s">
        <v>40</v>
      </c>
      <c r="P20" s="109" t="s">
        <v>40</v>
      </c>
      <c r="Q20" s="111" t="s">
        <v>40</v>
      </c>
      <c r="R20" s="2" t="s">
        <v>76</v>
      </c>
    </row>
    <row r="21" spans="1:18" x14ac:dyDescent="0.3">
      <c r="A21" s="13">
        <v>44375</v>
      </c>
      <c r="B21" s="12" t="s">
        <v>17</v>
      </c>
      <c r="C21" s="3" t="s">
        <v>40</v>
      </c>
      <c r="D21" s="3" t="s">
        <v>40</v>
      </c>
      <c r="E21" s="3" t="s">
        <v>40</v>
      </c>
      <c r="F21" s="3" t="s">
        <v>40</v>
      </c>
      <c r="G21" s="3" t="s">
        <v>40</v>
      </c>
      <c r="H21" s="3" t="s">
        <v>40</v>
      </c>
      <c r="I21" s="108" t="s">
        <v>40</v>
      </c>
      <c r="J21" s="3" t="s">
        <v>40</v>
      </c>
      <c r="K21" s="3" t="s">
        <v>40</v>
      </c>
      <c r="L21" s="3" t="s">
        <v>40</v>
      </c>
      <c r="M21" s="3" t="s">
        <v>40</v>
      </c>
      <c r="N21" s="3" t="s">
        <v>40</v>
      </c>
      <c r="O21" s="3" t="s">
        <v>40</v>
      </c>
      <c r="P21" s="109" t="s">
        <v>40</v>
      </c>
      <c r="Q21" s="111" t="s">
        <v>40</v>
      </c>
      <c r="R21" s="2" t="s">
        <v>76</v>
      </c>
    </row>
    <row r="22" spans="1:18" x14ac:dyDescent="0.3">
      <c r="A22" s="13">
        <v>44376</v>
      </c>
      <c r="B22" s="12" t="s">
        <v>18</v>
      </c>
      <c r="C22" s="3" t="s">
        <v>40</v>
      </c>
      <c r="D22" s="3" t="s">
        <v>40</v>
      </c>
      <c r="E22" s="3" t="s">
        <v>40</v>
      </c>
      <c r="F22" s="3" t="s">
        <v>40</v>
      </c>
      <c r="G22" s="3" t="s">
        <v>40</v>
      </c>
      <c r="H22" s="3" t="s">
        <v>40</v>
      </c>
      <c r="I22" s="108" t="s">
        <v>40</v>
      </c>
      <c r="J22" s="3" t="s">
        <v>40</v>
      </c>
      <c r="K22" s="3" t="s">
        <v>40</v>
      </c>
      <c r="L22" s="3" t="s">
        <v>40</v>
      </c>
      <c r="M22" s="3" t="s">
        <v>40</v>
      </c>
      <c r="N22" s="3" t="s">
        <v>40</v>
      </c>
      <c r="O22" s="3" t="s">
        <v>40</v>
      </c>
      <c r="P22" s="109" t="s">
        <v>40</v>
      </c>
      <c r="Q22" s="111" t="s">
        <v>40</v>
      </c>
      <c r="R22" s="2" t="s">
        <v>76</v>
      </c>
    </row>
    <row r="23" spans="1:18" x14ac:dyDescent="0.3">
      <c r="A23" s="13">
        <v>44377</v>
      </c>
      <c r="B23" s="12" t="s">
        <v>12</v>
      </c>
      <c r="C23" s="3" t="s">
        <v>40</v>
      </c>
      <c r="D23" s="3" t="s">
        <v>40</v>
      </c>
      <c r="E23" s="3" t="s">
        <v>40</v>
      </c>
      <c r="F23" s="3" t="s">
        <v>40</v>
      </c>
      <c r="G23" s="3" t="s">
        <v>40</v>
      </c>
      <c r="H23" s="3" t="s">
        <v>40</v>
      </c>
      <c r="I23" s="108" t="s">
        <v>40</v>
      </c>
      <c r="J23" s="3" t="s">
        <v>40</v>
      </c>
      <c r="K23" s="3" t="s">
        <v>40</v>
      </c>
      <c r="L23" s="3" t="s">
        <v>40</v>
      </c>
      <c r="M23" s="3" t="s">
        <v>40</v>
      </c>
      <c r="N23" s="3" t="s">
        <v>40</v>
      </c>
      <c r="O23" s="3" t="s">
        <v>40</v>
      </c>
      <c r="P23" s="109" t="s">
        <v>40</v>
      </c>
      <c r="Q23" s="111" t="s">
        <v>40</v>
      </c>
      <c r="R23" s="2" t="s">
        <v>76</v>
      </c>
    </row>
    <row r="24" spans="1:18" x14ac:dyDescent="0.3">
      <c r="A24" s="13">
        <v>44378</v>
      </c>
      <c r="B24" s="12" t="s">
        <v>13</v>
      </c>
      <c r="C24" s="3" t="s">
        <v>40</v>
      </c>
      <c r="D24" s="3" t="s">
        <v>40</v>
      </c>
      <c r="E24" s="3" t="s">
        <v>40</v>
      </c>
      <c r="F24" s="3" t="s">
        <v>40</v>
      </c>
      <c r="G24" s="3" t="s">
        <v>40</v>
      </c>
      <c r="H24" s="3" t="s">
        <v>40</v>
      </c>
      <c r="I24" s="108" t="s">
        <v>40</v>
      </c>
      <c r="J24" s="3" t="s">
        <v>40</v>
      </c>
      <c r="K24" s="3" t="s">
        <v>40</v>
      </c>
      <c r="L24" s="3" t="s">
        <v>40</v>
      </c>
      <c r="M24" s="3" t="s">
        <v>40</v>
      </c>
      <c r="N24" s="3" t="s">
        <v>40</v>
      </c>
      <c r="O24" s="3" t="s">
        <v>40</v>
      </c>
      <c r="P24" s="109" t="s">
        <v>40</v>
      </c>
      <c r="Q24" s="111" t="s">
        <v>40</v>
      </c>
      <c r="R24" s="2" t="s">
        <v>76</v>
      </c>
    </row>
    <row r="25" spans="1:18" x14ac:dyDescent="0.3">
      <c r="A25" s="13">
        <v>44379</v>
      </c>
      <c r="B25" s="12" t="s">
        <v>14</v>
      </c>
      <c r="C25" s="3" t="s">
        <v>40</v>
      </c>
      <c r="D25" s="3" t="s">
        <v>40</v>
      </c>
      <c r="E25" s="3" t="s">
        <v>40</v>
      </c>
      <c r="F25" s="3" t="s">
        <v>40</v>
      </c>
      <c r="G25" s="3" t="s">
        <v>40</v>
      </c>
      <c r="H25" s="7">
        <v>5</v>
      </c>
      <c r="I25" s="35">
        <f>SUM(Table145[[#This Row],[SL Mech Trap]:[JDA NL LPS]])</f>
        <v>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162">
        <f>Table145[[#This Row],[JDA '# ENC]]-SUM(Table145[[#This Row],[Trap Reject]:[Recap]])</f>
        <v>5</v>
      </c>
      <c r="Q25" s="111" t="s">
        <v>43</v>
      </c>
      <c r="R25" s="2" t="s">
        <v>80</v>
      </c>
    </row>
    <row r="26" spans="1:18" x14ac:dyDescent="0.3">
      <c r="A26" s="13">
        <v>44380</v>
      </c>
      <c r="B26" s="12" t="s">
        <v>15</v>
      </c>
      <c r="C26" s="3" t="s">
        <v>40</v>
      </c>
      <c r="D26" s="3" t="s">
        <v>40</v>
      </c>
      <c r="E26" s="3" t="s">
        <v>40</v>
      </c>
      <c r="F26" s="3" t="s">
        <v>40</v>
      </c>
      <c r="G26" s="3" t="s">
        <v>40</v>
      </c>
      <c r="H26" s="6" t="s">
        <v>40</v>
      </c>
      <c r="I26" s="35">
        <f>SUM(Table145[[#This Row],[SL Mech Trap]:[JDA NL LPS]])</f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162">
        <f>Table145[[#This Row],[JDA '# ENC]]-SUM(Table145[[#This Row],[Trap Reject]:[Recap]])</f>
        <v>0</v>
      </c>
      <c r="Q26" s="135" t="s">
        <v>43</v>
      </c>
      <c r="R26" s="134" t="s">
        <v>86</v>
      </c>
    </row>
    <row r="27" spans="1:18" x14ac:dyDescent="0.3">
      <c r="A27" s="13">
        <v>44381</v>
      </c>
      <c r="B27" s="12" t="s">
        <v>16</v>
      </c>
      <c r="C27" s="3" t="s">
        <v>40</v>
      </c>
      <c r="D27" s="3" t="s">
        <v>40</v>
      </c>
      <c r="E27" s="3" t="s">
        <v>40</v>
      </c>
      <c r="F27" s="3" t="s">
        <v>40</v>
      </c>
      <c r="G27" s="3" t="s">
        <v>40</v>
      </c>
      <c r="H27" s="7">
        <v>8</v>
      </c>
      <c r="I27" s="35">
        <f>SUM(Table145[[#This Row],[SL Mech Trap]:[JDA NL LPS]])</f>
        <v>8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62">
        <f>Table145[[#This Row],[JDA '# ENC]]-SUM(Table145[[#This Row],[Trap Reject]:[Recap]])</f>
        <v>8</v>
      </c>
      <c r="Q27" s="7" t="s">
        <v>43</v>
      </c>
      <c r="R27" s="127" t="s">
        <v>87</v>
      </c>
    </row>
    <row r="28" spans="1:18" x14ac:dyDescent="0.3">
      <c r="A28" s="13">
        <v>44382</v>
      </c>
      <c r="B28" s="12" t="s">
        <v>17</v>
      </c>
      <c r="C28" s="3" t="s">
        <v>40</v>
      </c>
      <c r="D28" s="3" t="s">
        <v>40</v>
      </c>
      <c r="E28" s="3" t="s">
        <v>40</v>
      </c>
      <c r="F28" s="3" t="s">
        <v>40</v>
      </c>
      <c r="G28" s="3" t="s">
        <v>40</v>
      </c>
      <c r="H28" s="7">
        <v>1</v>
      </c>
      <c r="I28" s="35">
        <f>SUM(Table145[[#This Row],[SL Mech Trap]:[JDA NL LPS]])</f>
        <v>1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62">
        <f>Table145[[#This Row],[JDA '# ENC]]-SUM(Table145[[#This Row],[Trap Reject]:[Recap]])</f>
        <v>1</v>
      </c>
      <c r="Q28" s="7" t="s">
        <v>43</v>
      </c>
      <c r="R28" s="2" t="s">
        <v>106</v>
      </c>
    </row>
    <row r="29" spans="1:18" x14ac:dyDescent="0.3">
      <c r="A29" s="13">
        <v>44383</v>
      </c>
      <c r="B29" s="12" t="s">
        <v>18</v>
      </c>
      <c r="C29" s="3" t="s">
        <v>40</v>
      </c>
      <c r="D29" s="3" t="s">
        <v>40</v>
      </c>
      <c r="E29" s="3" t="s">
        <v>40</v>
      </c>
      <c r="F29" s="3" t="s">
        <v>40</v>
      </c>
      <c r="G29" s="3" t="s">
        <v>40</v>
      </c>
      <c r="H29" s="11">
        <v>12</v>
      </c>
      <c r="I29" s="35">
        <f>SUM(Table145[[#This Row],[SL Mech Trap]:[JDA NL LPS]])</f>
        <v>12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62">
        <f>Table145[[#This Row],[JDA '# ENC]]-SUM(Table145[[#This Row],[Trap Reject]:[Recap]])</f>
        <v>12</v>
      </c>
      <c r="Q29" s="135" t="s">
        <v>55</v>
      </c>
      <c r="R29" s="137" t="s">
        <v>89</v>
      </c>
    </row>
    <row r="30" spans="1:18" x14ac:dyDescent="0.3">
      <c r="A30" s="13">
        <v>44384</v>
      </c>
      <c r="B30" s="12" t="s">
        <v>12</v>
      </c>
      <c r="C30" s="7">
        <v>9</v>
      </c>
      <c r="D30" s="7">
        <v>4</v>
      </c>
      <c r="E30" s="7">
        <v>0</v>
      </c>
      <c r="F30" s="7">
        <v>2</v>
      </c>
      <c r="G30" s="7">
        <v>0</v>
      </c>
      <c r="H30" s="7">
        <v>0</v>
      </c>
      <c r="I30" s="35">
        <f>SUM(Table145[[#This Row],[SL Mech Trap]:[JDA NL LPS]])</f>
        <v>15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162">
        <f>Table145[[#This Row],[JDA '# ENC]]-SUM(Table145[[#This Row],[Trap Reject]:[Recap]])</f>
        <v>15</v>
      </c>
      <c r="Q30" s="138" t="s">
        <v>55</v>
      </c>
      <c r="R30" s="8"/>
    </row>
    <row r="31" spans="1:18" x14ac:dyDescent="0.3">
      <c r="A31" s="13">
        <v>44385</v>
      </c>
      <c r="B31" s="12" t="s">
        <v>13</v>
      </c>
      <c r="C31" s="139">
        <v>11</v>
      </c>
      <c r="D31" s="139">
        <v>4</v>
      </c>
      <c r="E31" s="139">
        <v>0</v>
      </c>
      <c r="F31" s="139">
        <v>0</v>
      </c>
      <c r="G31" s="139">
        <v>0</v>
      </c>
      <c r="H31" s="139">
        <v>4</v>
      </c>
      <c r="I31" s="35">
        <f>SUM(Table145[[#This Row],[SL Mech Trap]:[JDA NL LPS]])</f>
        <v>19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162">
        <f>Table145[[#This Row],[JDA '# ENC]]-SUM(Table145[[#This Row],[Trap Reject]:[Recap]])</f>
        <v>19</v>
      </c>
      <c r="Q31" s="141" t="s">
        <v>41</v>
      </c>
      <c r="R31" s="140"/>
    </row>
    <row r="32" spans="1:18" x14ac:dyDescent="0.3">
      <c r="A32" s="13">
        <v>44386</v>
      </c>
      <c r="B32" s="12" t="s">
        <v>14</v>
      </c>
      <c r="C32" s="7">
        <v>12</v>
      </c>
      <c r="D32" s="7">
        <v>1</v>
      </c>
      <c r="E32" s="7">
        <v>0</v>
      </c>
      <c r="F32" s="7">
        <v>2</v>
      </c>
      <c r="G32" s="7">
        <v>0</v>
      </c>
      <c r="H32" s="7">
        <v>1</v>
      </c>
      <c r="I32" s="35">
        <f>SUM(Table145[[#This Row],[SL Mech Trap]:[JDA NL LPS]])</f>
        <v>16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162">
        <f>Table145[[#This Row],[JDA '# ENC]]-SUM(Table145[[#This Row],[Trap Reject]:[Recap]])</f>
        <v>16</v>
      </c>
      <c r="Q32" s="11" t="s">
        <v>41</v>
      </c>
      <c r="R32" s="8"/>
    </row>
    <row r="33" spans="1:18" x14ac:dyDescent="0.3">
      <c r="A33" s="13">
        <v>44387</v>
      </c>
      <c r="B33" s="12" t="s">
        <v>15</v>
      </c>
      <c r="C33" s="7">
        <v>6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164">
        <f>SUM(Table145[[#This Row],[SL Mech Trap]:[JDA NL LPS]])</f>
        <v>6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62">
        <f>Table145[[#This Row],[JDA '# ENC]]-SUM(Table145[[#This Row],[Trap Reject]:[Recap]])</f>
        <v>6</v>
      </c>
      <c r="Q33" s="135" t="s">
        <v>55</v>
      </c>
      <c r="R33" s="8"/>
    </row>
    <row r="34" spans="1:18" x14ac:dyDescent="0.3">
      <c r="A34" s="13">
        <v>44388</v>
      </c>
      <c r="B34" s="12" t="s">
        <v>16</v>
      </c>
      <c r="C34" s="7">
        <v>4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165">
        <f>SUM(Table145[[#This Row],[SL Mech Trap]:[JDA NL LPS]])</f>
        <v>5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62">
        <f>Table145[[#This Row],[JDA '# ENC]]-SUM(Table145[[#This Row],[Trap Reject]:[Recap]])</f>
        <v>5</v>
      </c>
      <c r="Q34" s="138" t="s">
        <v>55</v>
      </c>
      <c r="R34" s="8"/>
    </row>
    <row r="35" spans="1:18" x14ac:dyDescent="0.3">
      <c r="A35" s="13">
        <v>44389</v>
      </c>
      <c r="B35" s="12" t="s">
        <v>17</v>
      </c>
      <c r="C35" s="7">
        <v>14</v>
      </c>
      <c r="D35" s="7">
        <v>1</v>
      </c>
      <c r="E35" s="7">
        <v>0</v>
      </c>
      <c r="F35" s="7">
        <v>1</v>
      </c>
      <c r="G35" s="7">
        <v>0</v>
      </c>
      <c r="H35" s="138">
        <v>0</v>
      </c>
      <c r="I35" s="166">
        <f>SUM(Table145[[#This Row],[SL Mech Trap]:[JDA NL LPS]])</f>
        <v>16</v>
      </c>
      <c r="J35" s="154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62">
        <f>Table145[[#This Row],[JDA '# ENC]]-SUM(Table145[[#This Row],[Trap Reject]:[Recap]])</f>
        <v>16</v>
      </c>
      <c r="Q35" s="7" t="s">
        <v>55</v>
      </c>
      <c r="R35" s="8"/>
    </row>
    <row r="36" spans="1:18" x14ac:dyDescent="0.3">
      <c r="A36" s="13">
        <v>44390</v>
      </c>
      <c r="B36" s="12" t="s">
        <v>18</v>
      </c>
      <c r="C36" s="7">
        <v>10</v>
      </c>
      <c r="D36" s="7">
        <v>0</v>
      </c>
      <c r="E36" s="7">
        <v>0</v>
      </c>
      <c r="F36" s="7">
        <v>0</v>
      </c>
      <c r="G36" s="7">
        <v>0</v>
      </c>
      <c r="H36" s="7">
        <v>1</v>
      </c>
      <c r="I36" s="166">
        <f>SUM(Table145[[#This Row],[SL Mech Trap]:[JDA NL LPS]])</f>
        <v>11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62">
        <f>Table145[[#This Row],[JDA '# ENC]]-SUM(Table145[[#This Row],[Trap Reject]:[Recap]])</f>
        <v>11</v>
      </c>
      <c r="Q36" s="138" t="s">
        <v>43</v>
      </c>
      <c r="R36" s="8"/>
    </row>
    <row r="37" spans="1:18" x14ac:dyDescent="0.3">
      <c r="A37" s="13">
        <v>44391</v>
      </c>
      <c r="B37" s="12" t="s">
        <v>12</v>
      </c>
      <c r="C37" s="7">
        <v>5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166">
        <f>SUM(Table145[[#This Row],[SL Mech Trap]:[JDA NL LPS]])</f>
        <v>6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162">
        <f>Table145[[#This Row],[JDA '# ENC]]-SUM(Table145[[#This Row],[Trap Reject]:[Recap]])</f>
        <v>6</v>
      </c>
      <c r="Q37" s="138" t="s">
        <v>43</v>
      </c>
      <c r="R37" s="8"/>
    </row>
    <row r="38" spans="1:18" x14ac:dyDescent="0.3">
      <c r="A38" s="13">
        <v>44392</v>
      </c>
      <c r="B38" s="12" t="s">
        <v>13</v>
      </c>
      <c r="C38" s="7">
        <v>6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166">
        <f>SUM(Table145[[#This Row],[SL Mech Trap]:[JDA NL LPS]])</f>
        <v>6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62">
        <f>Table145[[#This Row],[JDA '# ENC]]-SUM(Table145[[#This Row],[Trap Reject]:[Recap]])</f>
        <v>6</v>
      </c>
      <c r="Q38" s="138" t="s">
        <v>41</v>
      </c>
      <c r="R38" s="8"/>
    </row>
    <row r="39" spans="1:18" x14ac:dyDescent="0.3">
      <c r="A39" s="13">
        <v>44393</v>
      </c>
      <c r="B39" s="12" t="s">
        <v>14</v>
      </c>
      <c r="C39" s="7">
        <v>8</v>
      </c>
      <c r="D39" s="7">
        <v>2</v>
      </c>
      <c r="E39" s="7">
        <v>0</v>
      </c>
      <c r="F39" s="7">
        <v>3</v>
      </c>
      <c r="G39" s="7">
        <v>0</v>
      </c>
      <c r="H39" s="7">
        <v>1</v>
      </c>
      <c r="I39" s="166">
        <f>SUM(Table145[[#This Row],[SL Mech Trap]:[JDA NL LPS]])</f>
        <v>14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62">
        <f>Table145[[#This Row],[JDA '# ENC]]-SUM(Table145[[#This Row],[Trap Reject]:[Recap]])</f>
        <v>14</v>
      </c>
      <c r="Q39" s="138" t="s">
        <v>41</v>
      </c>
      <c r="R39" s="8"/>
    </row>
    <row r="40" spans="1:18" x14ac:dyDescent="0.3">
      <c r="A40" s="13">
        <v>44394</v>
      </c>
      <c r="B40" s="12" t="s">
        <v>15</v>
      </c>
      <c r="C40" s="7">
        <v>11</v>
      </c>
      <c r="D40" s="7">
        <v>6</v>
      </c>
      <c r="E40" s="7">
        <v>0</v>
      </c>
      <c r="F40" s="7">
        <v>2</v>
      </c>
      <c r="G40" s="7">
        <v>0</v>
      </c>
      <c r="H40" s="7">
        <v>0</v>
      </c>
      <c r="I40" s="166">
        <f>SUM(Table145[[#This Row],[SL Mech Trap]:[JDA NL LPS]])</f>
        <v>19</v>
      </c>
      <c r="J40" s="154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62">
        <f>Table145[[#This Row],[JDA '# ENC]]-SUM(Table145[[#This Row],[Trap Reject]:[Recap]])</f>
        <v>19</v>
      </c>
      <c r="Q40" s="138" t="s">
        <v>43</v>
      </c>
      <c r="R40" s="8"/>
    </row>
    <row r="41" spans="1:18" x14ac:dyDescent="0.3">
      <c r="A41" s="13">
        <v>44395</v>
      </c>
      <c r="B41" s="12" t="s">
        <v>16</v>
      </c>
      <c r="C41" s="7">
        <v>7</v>
      </c>
      <c r="D41" s="7">
        <v>8</v>
      </c>
      <c r="E41" s="7">
        <v>0</v>
      </c>
      <c r="F41" s="7">
        <v>0</v>
      </c>
      <c r="G41" s="7">
        <v>0</v>
      </c>
      <c r="H41" s="7">
        <v>0</v>
      </c>
      <c r="I41" s="166">
        <f>SUM(Table145[[#This Row],[SL Mech Trap]:[JDA NL LPS]])</f>
        <v>15</v>
      </c>
      <c r="J41" s="154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62">
        <f>Table145[[#This Row],[JDA '# ENC]]-SUM(Table145[[#This Row],[Trap Reject]:[Recap]])</f>
        <v>15</v>
      </c>
      <c r="Q41" s="138" t="s">
        <v>43</v>
      </c>
      <c r="R41" s="8"/>
    </row>
    <row r="42" spans="1:18" x14ac:dyDescent="0.3">
      <c r="A42" s="13">
        <v>44396</v>
      </c>
      <c r="B42" s="12" t="s">
        <v>17</v>
      </c>
      <c r="C42" s="7">
        <v>18</v>
      </c>
      <c r="D42" s="7">
        <v>2</v>
      </c>
      <c r="E42" s="7">
        <v>0</v>
      </c>
      <c r="F42" s="7">
        <v>1</v>
      </c>
      <c r="G42" s="7">
        <v>0</v>
      </c>
      <c r="H42" s="7">
        <v>0</v>
      </c>
      <c r="I42" s="166">
        <f>SUM(Table145[[#This Row],[SL Mech Trap]:[JDA NL LPS]])</f>
        <v>21</v>
      </c>
      <c r="J42" s="154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162">
        <f>Table145[[#This Row],[JDA '# ENC]]-SUM(Table145[[#This Row],[Trap Reject]:[Recap]])</f>
        <v>21</v>
      </c>
      <c r="Q42" s="7" t="s">
        <v>43</v>
      </c>
      <c r="R42" s="8"/>
    </row>
    <row r="43" spans="1:18" x14ac:dyDescent="0.3">
      <c r="A43" s="13">
        <v>44397</v>
      </c>
      <c r="B43" s="12" t="s">
        <v>18</v>
      </c>
      <c r="C43" s="7">
        <v>14</v>
      </c>
      <c r="D43" s="7">
        <v>2</v>
      </c>
      <c r="E43" s="7">
        <v>0</v>
      </c>
      <c r="F43" s="7">
        <v>1</v>
      </c>
      <c r="G43" s="7">
        <v>0</v>
      </c>
      <c r="H43" s="7">
        <v>1</v>
      </c>
      <c r="I43" s="166">
        <f>SUM(Table145[[#This Row],[SL Mech Trap]:[JDA NL LPS]])</f>
        <v>18</v>
      </c>
      <c r="J43" s="154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162">
        <f>Table145[[#This Row],[JDA '# ENC]]-SUM(Table145[[#This Row],[Trap Reject]:[Recap]])</f>
        <v>18</v>
      </c>
      <c r="Q43" s="138" t="s">
        <v>55</v>
      </c>
      <c r="R43" s="156"/>
    </row>
    <row r="44" spans="1:18" x14ac:dyDescent="0.3">
      <c r="A44" s="13">
        <v>44398</v>
      </c>
      <c r="B44" s="12" t="s">
        <v>12</v>
      </c>
      <c r="C44" s="7">
        <v>11</v>
      </c>
      <c r="D44" s="7">
        <v>11</v>
      </c>
      <c r="E44" s="7">
        <v>0</v>
      </c>
      <c r="F44" s="7">
        <v>1</v>
      </c>
      <c r="G44" s="7">
        <v>0</v>
      </c>
      <c r="H44" s="7">
        <v>0</v>
      </c>
      <c r="I44" s="166">
        <f>SUM(Table145[[#This Row],[SL Mech Trap]:[JDA NL LPS]])</f>
        <v>23</v>
      </c>
      <c r="J44" s="154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162">
        <f>Table145[[#This Row],[JDA '# ENC]]-SUM(Table145[[#This Row],[Trap Reject]:[Recap]])</f>
        <v>23</v>
      </c>
      <c r="Q44" s="138" t="s">
        <v>55</v>
      </c>
      <c r="R44" s="8"/>
    </row>
    <row r="45" spans="1:18" x14ac:dyDescent="0.3">
      <c r="A45" s="13">
        <v>44399</v>
      </c>
      <c r="B45" s="12" t="s">
        <v>13</v>
      </c>
      <c r="C45" s="7">
        <v>10</v>
      </c>
      <c r="D45" s="7">
        <v>4</v>
      </c>
      <c r="E45" s="7">
        <v>0</v>
      </c>
      <c r="F45" s="7">
        <v>3</v>
      </c>
      <c r="G45" s="7">
        <v>0</v>
      </c>
      <c r="H45" s="7">
        <v>0</v>
      </c>
      <c r="I45" s="166">
        <f>SUM(Table145[[#This Row],[SL Mech Trap]:[JDA NL LPS]])</f>
        <v>17</v>
      </c>
      <c r="J45" s="154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162">
        <f>Table145[[#This Row],[JDA '# ENC]]-SUM(Table145[[#This Row],[Trap Reject]:[Recap]])</f>
        <v>17</v>
      </c>
      <c r="Q45" s="138" t="s">
        <v>41</v>
      </c>
      <c r="R45" s="8"/>
    </row>
    <row r="46" spans="1:18" x14ac:dyDescent="0.3">
      <c r="A46" s="13">
        <v>44400</v>
      </c>
      <c r="B46" s="12" t="s">
        <v>14</v>
      </c>
      <c r="C46" s="7">
        <v>9</v>
      </c>
      <c r="D46" s="7">
        <v>6</v>
      </c>
      <c r="E46" s="7">
        <v>0</v>
      </c>
      <c r="F46" s="7">
        <v>0</v>
      </c>
      <c r="G46" s="7">
        <v>0</v>
      </c>
      <c r="H46" s="7">
        <v>0</v>
      </c>
      <c r="I46" s="166">
        <f>SUM(Table145[[#This Row],[SL Mech Trap]:[JDA NL LPS]])</f>
        <v>15</v>
      </c>
      <c r="J46" s="154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162">
        <f>Table145[[#This Row],[JDA '# ENC]]-SUM(Table145[[#This Row],[Trap Reject]:[Recap]])</f>
        <v>15</v>
      </c>
      <c r="Q46" s="138" t="s">
        <v>41</v>
      </c>
      <c r="R46" s="8"/>
    </row>
    <row r="47" spans="1:18" x14ac:dyDescent="0.3">
      <c r="A47" s="13">
        <v>44401</v>
      </c>
      <c r="B47" s="12" t="s">
        <v>15</v>
      </c>
      <c r="C47" s="7">
        <v>2</v>
      </c>
      <c r="D47" s="7">
        <v>2</v>
      </c>
      <c r="E47" s="7">
        <v>0</v>
      </c>
      <c r="F47" s="7">
        <v>0</v>
      </c>
      <c r="G47" s="7">
        <v>0</v>
      </c>
      <c r="H47" s="7">
        <v>0</v>
      </c>
      <c r="I47" s="166">
        <f>SUM(Table145[[#This Row],[SL Mech Trap]:[JDA NL LPS]])</f>
        <v>4</v>
      </c>
      <c r="J47" s="154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162">
        <f>Table145[[#This Row],[JDA '# ENC]]-SUM(Table145[[#This Row],[Trap Reject]:[Recap]])</f>
        <v>4</v>
      </c>
      <c r="Q47" s="138" t="s">
        <v>43</v>
      </c>
      <c r="R47" s="8"/>
    </row>
    <row r="48" spans="1:18" x14ac:dyDescent="0.3">
      <c r="A48" s="13">
        <v>44402</v>
      </c>
      <c r="B48" s="12" t="s">
        <v>16</v>
      </c>
      <c r="C48" s="7">
        <v>2</v>
      </c>
      <c r="D48" s="7">
        <v>6</v>
      </c>
      <c r="E48" s="7">
        <v>0</v>
      </c>
      <c r="F48" s="7">
        <v>0</v>
      </c>
      <c r="G48" s="7">
        <v>0</v>
      </c>
      <c r="H48" s="7">
        <v>2</v>
      </c>
      <c r="I48" s="166">
        <f>SUM(Table145[[#This Row],[SL Mech Trap]:[JDA NL LPS]])</f>
        <v>10</v>
      </c>
      <c r="J48" s="154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62">
        <f>Table145[[#This Row],[JDA '# ENC]]-SUM(Table145[[#This Row],[Trap Reject]:[Recap]])</f>
        <v>10</v>
      </c>
      <c r="Q48" s="138" t="s">
        <v>43</v>
      </c>
      <c r="R48" s="8"/>
    </row>
    <row r="49" spans="1:18" x14ac:dyDescent="0.3">
      <c r="A49" s="13">
        <v>44403</v>
      </c>
      <c r="B49" s="12" t="s">
        <v>17</v>
      </c>
      <c r="C49" s="7">
        <v>9</v>
      </c>
      <c r="D49" s="7">
        <v>2</v>
      </c>
      <c r="E49" s="7">
        <v>1</v>
      </c>
      <c r="F49" s="7">
        <v>1</v>
      </c>
      <c r="G49" s="7">
        <v>3</v>
      </c>
      <c r="H49" s="7">
        <v>0</v>
      </c>
      <c r="I49" s="166">
        <f>SUM(Table145[[#This Row],[SL Mech Trap]:[JDA NL LPS]])</f>
        <v>16</v>
      </c>
      <c r="J49" s="154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162">
        <f>Table145[[#This Row],[JDA '# ENC]]-SUM(Table145[[#This Row],[Trap Reject]:[Recap]])</f>
        <v>16</v>
      </c>
      <c r="Q49" s="7" t="s">
        <v>43</v>
      </c>
      <c r="R49" s="8"/>
    </row>
    <row r="50" spans="1:18" x14ac:dyDescent="0.3">
      <c r="A50" s="13">
        <v>44404</v>
      </c>
      <c r="B50" s="12" t="s">
        <v>18</v>
      </c>
      <c r="C50" s="7">
        <v>1</v>
      </c>
      <c r="D50" s="7">
        <v>2</v>
      </c>
      <c r="E50" s="7">
        <v>0</v>
      </c>
      <c r="F50" s="7">
        <v>0</v>
      </c>
      <c r="G50" s="7">
        <v>0</v>
      </c>
      <c r="H50" s="7">
        <v>0</v>
      </c>
      <c r="I50" s="166">
        <f>SUM(Table145[[#This Row],[SL Mech Trap]:[JDA NL LPS]])</f>
        <v>3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62">
        <f>Table145[[#This Row],[JDA '# ENC]]-SUM(Table145[[#This Row],[Trap Reject]:[Recap]])</f>
        <v>3</v>
      </c>
      <c r="Q50" s="138" t="s">
        <v>55</v>
      </c>
      <c r="R50" s="8"/>
    </row>
    <row r="51" spans="1:18" x14ac:dyDescent="0.3">
      <c r="A51" s="13">
        <v>44405</v>
      </c>
      <c r="B51" s="12" t="s">
        <v>12</v>
      </c>
      <c r="C51" s="7">
        <v>3</v>
      </c>
      <c r="D51" s="7">
        <v>7</v>
      </c>
      <c r="E51" s="7">
        <v>0</v>
      </c>
      <c r="F51" s="7">
        <v>0</v>
      </c>
      <c r="G51" s="7">
        <v>2</v>
      </c>
      <c r="H51" s="7">
        <v>0</v>
      </c>
      <c r="I51" s="166">
        <f>SUM(Table145[[#This Row],[SL Mech Trap]:[JDA NL LPS]])</f>
        <v>12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162">
        <f>Table145[[#This Row],[JDA '# ENC]]-SUM(Table145[[#This Row],[Trap Reject]:[Recap]])</f>
        <v>12</v>
      </c>
      <c r="Q51" s="138" t="s">
        <v>55</v>
      </c>
      <c r="R51" s="8"/>
    </row>
    <row r="52" spans="1:18" x14ac:dyDescent="0.3">
      <c r="A52" s="13">
        <v>44406</v>
      </c>
      <c r="B52" s="12" t="s">
        <v>13</v>
      </c>
      <c r="C52" s="7">
        <v>6</v>
      </c>
      <c r="D52" s="7">
        <v>1</v>
      </c>
      <c r="E52" s="7">
        <v>0</v>
      </c>
      <c r="F52" s="7">
        <v>0</v>
      </c>
      <c r="G52" s="7" t="s">
        <v>40</v>
      </c>
      <c r="H52" s="7">
        <v>0</v>
      </c>
      <c r="I52" s="166">
        <f>SUM(Table145[[#This Row],[SL Mech Trap]:[JDA NL LPS]])</f>
        <v>7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162">
        <f>Table145[[#This Row],[JDA '# ENC]]-SUM(Table145[[#This Row],[Trap Reject]:[Recap]])</f>
        <v>7</v>
      </c>
      <c r="Q52" s="138" t="s">
        <v>41</v>
      </c>
      <c r="R52" s="8"/>
    </row>
    <row r="53" spans="1:18" x14ac:dyDescent="0.3">
      <c r="A53" s="13">
        <v>44407</v>
      </c>
      <c r="B53" s="12" t="s">
        <v>14</v>
      </c>
      <c r="C53" s="7">
        <v>5</v>
      </c>
      <c r="D53" s="7">
        <v>1</v>
      </c>
      <c r="E53" s="7">
        <v>0</v>
      </c>
      <c r="F53" s="7">
        <v>0</v>
      </c>
      <c r="G53" s="7">
        <v>1</v>
      </c>
      <c r="H53" s="7">
        <v>1</v>
      </c>
      <c r="I53" s="166">
        <f>SUM(Table145[[#This Row],[SL Mech Trap]:[JDA NL LPS]])</f>
        <v>8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162">
        <f>Table145[[#This Row],[JDA '# ENC]]-SUM(Table145[[#This Row],[Trap Reject]:[Recap]])</f>
        <v>8</v>
      </c>
      <c r="Q53" s="138" t="s">
        <v>41</v>
      </c>
      <c r="R53" s="8"/>
    </row>
    <row r="54" spans="1:18" x14ac:dyDescent="0.3">
      <c r="A54" s="13">
        <v>44408</v>
      </c>
      <c r="B54" s="12" t="s">
        <v>15</v>
      </c>
      <c r="C54" s="7">
        <v>4</v>
      </c>
      <c r="D54" s="7">
        <v>4</v>
      </c>
      <c r="E54" s="7">
        <v>0</v>
      </c>
      <c r="F54" s="7">
        <v>1</v>
      </c>
      <c r="G54" s="7">
        <v>0</v>
      </c>
      <c r="H54" s="7">
        <v>0</v>
      </c>
      <c r="I54" s="166">
        <f>SUM(Table145[[#This Row],[SL Mech Trap]:[JDA NL LPS]])</f>
        <v>9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162">
        <f>Table145[[#This Row],[JDA '# ENC]]-SUM(Table145[[#This Row],[Trap Reject]:[Recap]])</f>
        <v>9</v>
      </c>
      <c r="Q54" s="138" t="s">
        <v>41</v>
      </c>
      <c r="R54" s="8"/>
    </row>
    <row r="55" spans="1:18" x14ac:dyDescent="0.3">
      <c r="A55" s="13">
        <v>44409</v>
      </c>
      <c r="B55" s="12" t="s">
        <v>16</v>
      </c>
      <c r="C55" s="7">
        <v>4</v>
      </c>
      <c r="D55" s="7">
        <v>7</v>
      </c>
      <c r="E55" s="7">
        <v>0</v>
      </c>
      <c r="F55" s="7">
        <v>0</v>
      </c>
      <c r="G55" s="7">
        <v>0</v>
      </c>
      <c r="H55" s="7">
        <v>2</v>
      </c>
      <c r="I55" s="166">
        <f>SUM(Table145[[#This Row],[SL Mech Trap]:[JDA NL LPS]])</f>
        <v>13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162">
        <f>Table145[[#This Row],[JDA '# ENC]]-SUM(Table145[[#This Row],[Trap Reject]:[Recap]])</f>
        <v>13</v>
      </c>
      <c r="Q55" s="138" t="s">
        <v>41</v>
      </c>
      <c r="R55" s="8"/>
    </row>
    <row r="56" spans="1:18" x14ac:dyDescent="0.3">
      <c r="A56" s="13">
        <v>44410</v>
      </c>
      <c r="B56" s="12" t="s">
        <v>17</v>
      </c>
      <c r="C56" s="7">
        <v>18</v>
      </c>
      <c r="D56" s="7">
        <v>2</v>
      </c>
      <c r="E56" s="7">
        <v>0</v>
      </c>
      <c r="F56" s="7">
        <v>0</v>
      </c>
      <c r="G56" s="7">
        <v>0</v>
      </c>
      <c r="H56" s="7">
        <v>0</v>
      </c>
      <c r="I56" s="166">
        <f>SUM(Table145[[#This Row],[SL Mech Trap]:[JDA NL LPS]])</f>
        <v>20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162">
        <f>Table145[[#This Row],[JDA '# ENC]]-SUM(Table145[[#This Row],[Trap Reject]:[Recap]])</f>
        <v>20</v>
      </c>
      <c r="Q56" s="7" t="s">
        <v>41</v>
      </c>
      <c r="R56" s="8"/>
    </row>
    <row r="57" spans="1:18" x14ac:dyDescent="0.3">
      <c r="A57" s="13">
        <v>44411</v>
      </c>
      <c r="B57" s="12" t="s">
        <v>18</v>
      </c>
      <c r="C57" s="7">
        <v>20</v>
      </c>
      <c r="D57" s="7">
        <v>4</v>
      </c>
      <c r="E57" s="7">
        <v>0</v>
      </c>
      <c r="F57" s="7">
        <v>0</v>
      </c>
      <c r="G57" s="7">
        <v>0</v>
      </c>
      <c r="H57" s="7">
        <v>0</v>
      </c>
      <c r="I57" s="166">
        <f>SUM(Table145[[#This Row],[SL Mech Trap]:[JDA NL LPS]])</f>
        <v>24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162">
        <f>Table145[[#This Row],[JDA '# ENC]]-SUM(Table145[[#This Row],[Trap Reject]:[Recap]])</f>
        <v>24</v>
      </c>
      <c r="Q57" s="138" t="s">
        <v>55</v>
      </c>
      <c r="R57" s="8"/>
    </row>
    <row r="58" spans="1:18" x14ac:dyDescent="0.3">
      <c r="A58" s="13">
        <v>44412</v>
      </c>
      <c r="B58" s="12" t="s">
        <v>12</v>
      </c>
      <c r="C58" s="7">
        <v>4</v>
      </c>
      <c r="D58" s="7">
        <v>5</v>
      </c>
      <c r="E58" s="7">
        <v>0</v>
      </c>
      <c r="F58" s="7">
        <v>0</v>
      </c>
      <c r="G58" s="7">
        <v>0</v>
      </c>
      <c r="H58" s="7">
        <v>0</v>
      </c>
      <c r="I58" s="166">
        <f>SUM(Table145[[#This Row],[SL Mech Trap]:[JDA NL LPS]])</f>
        <v>9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62">
        <f>Table145[[#This Row],[JDA '# ENC]]-SUM(Table145[[#This Row],[Trap Reject]:[Recap]])</f>
        <v>9</v>
      </c>
      <c r="Q58" s="138" t="s">
        <v>55</v>
      </c>
      <c r="R58" s="8"/>
    </row>
    <row r="59" spans="1:18" x14ac:dyDescent="0.3">
      <c r="A59" s="13">
        <v>44413</v>
      </c>
      <c r="B59" s="12" t="s">
        <v>13</v>
      </c>
      <c r="C59" s="7">
        <v>1</v>
      </c>
      <c r="D59" s="7">
        <v>16</v>
      </c>
      <c r="E59" s="7">
        <v>0</v>
      </c>
      <c r="F59" s="7">
        <v>0</v>
      </c>
      <c r="G59" s="7">
        <v>0</v>
      </c>
      <c r="H59" s="7">
        <v>0</v>
      </c>
      <c r="I59" s="166">
        <f>SUM(Table145[[#This Row],[SL Mech Trap]:[JDA NL LPS]])</f>
        <v>17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62">
        <f>Table145[[#This Row],[JDA '# ENC]]-SUM(Table145[[#This Row],[Trap Reject]:[Recap]])</f>
        <v>17</v>
      </c>
      <c r="Q59" s="138" t="s">
        <v>43</v>
      </c>
      <c r="R59" s="8"/>
    </row>
    <row r="60" spans="1:18" x14ac:dyDescent="0.3">
      <c r="A60" s="13">
        <v>44414</v>
      </c>
      <c r="B60" s="12" t="s">
        <v>14</v>
      </c>
      <c r="C60" s="7">
        <v>0</v>
      </c>
      <c r="D60" s="7">
        <v>9</v>
      </c>
      <c r="E60" s="7">
        <v>0</v>
      </c>
      <c r="F60" s="7">
        <v>0</v>
      </c>
      <c r="G60" s="7">
        <v>3</v>
      </c>
      <c r="H60" s="7">
        <v>1</v>
      </c>
      <c r="I60" s="166">
        <f>SUM(Table145[[#This Row],[SL Mech Trap]:[JDA NL LPS]])</f>
        <v>13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162">
        <f>Table145[[#This Row],[JDA '# ENC]]-SUM(Table145[[#This Row],[Trap Reject]:[Recap]])</f>
        <v>13</v>
      </c>
      <c r="Q60" s="7" t="s">
        <v>43</v>
      </c>
      <c r="R60" s="8"/>
    </row>
    <row r="61" spans="1:18" x14ac:dyDescent="0.3">
      <c r="A61" s="13">
        <v>44415</v>
      </c>
      <c r="B61" s="12" t="s">
        <v>15</v>
      </c>
      <c r="C61" s="7">
        <v>5</v>
      </c>
      <c r="D61" s="7">
        <v>6</v>
      </c>
      <c r="E61" s="7">
        <v>0</v>
      </c>
      <c r="F61" s="7">
        <v>1</v>
      </c>
      <c r="G61" s="7">
        <v>0</v>
      </c>
      <c r="H61" s="7">
        <v>2</v>
      </c>
      <c r="I61" s="166">
        <f>SUM(Table145[[#This Row],[SL Mech Trap]:[JDA NL LPS]])</f>
        <v>14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162">
        <f>Table145[[#This Row],[JDA '# ENC]]-SUM(Table145[[#This Row],[Trap Reject]:[Recap]])</f>
        <v>14</v>
      </c>
      <c r="Q61" s="138" t="s">
        <v>41</v>
      </c>
      <c r="R61" s="8"/>
    </row>
    <row r="62" spans="1:18" x14ac:dyDescent="0.3">
      <c r="A62" s="13">
        <v>44416</v>
      </c>
      <c r="B62" s="12" t="s">
        <v>16</v>
      </c>
      <c r="C62" s="7">
        <v>5</v>
      </c>
      <c r="D62" s="7">
        <v>2</v>
      </c>
      <c r="E62" s="7">
        <v>0</v>
      </c>
      <c r="F62" s="7">
        <v>0</v>
      </c>
      <c r="G62" s="7">
        <v>0</v>
      </c>
      <c r="H62" s="7">
        <v>0</v>
      </c>
      <c r="I62" s="166">
        <f>SUM(Table145[[#This Row],[SL Mech Trap]:[JDA NL LPS]])</f>
        <v>7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162">
        <f>Table145[[#This Row],[JDA '# ENC]]-SUM(Table145[[#This Row],[Trap Reject]:[Recap]])</f>
        <v>7</v>
      </c>
      <c r="Q62" s="138" t="s">
        <v>41</v>
      </c>
      <c r="R62" s="8"/>
    </row>
    <row r="63" spans="1:18" x14ac:dyDescent="0.3">
      <c r="A63" s="13">
        <v>44417</v>
      </c>
      <c r="B63" s="12" t="s">
        <v>17</v>
      </c>
      <c r="C63" s="7">
        <v>8</v>
      </c>
      <c r="D63" s="7">
        <v>2</v>
      </c>
      <c r="E63" s="7">
        <v>0</v>
      </c>
      <c r="F63" s="7">
        <v>1</v>
      </c>
      <c r="G63" s="7">
        <v>0</v>
      </c>
      <c r="H63" s="7">
        <v>0</v>
      </c>
      <c r="I63" s="166">
        <f>SUM(Table145[[#This Row],[SL Mech Trap]:[JDA NL LPS]])</f>
        <v>11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162">
        <f>Table145[[#This Row],[JDA '# ENC]]-SUM(Table145[[#This Row],[Trap Reject]:[Recap]])</f>
        <v>11</v>
      </c>
      <c r="Q63" s="7" t="s">
        <v>41</v>
      </c>
      <c r="R63" s="8"/>
    </row>
    <row r="64" spans="1:18" x14ac:dyDescent="0.3">
      <c r="A64" s="13">
        <v>44418</v>
      </c>
      <c r="B64" s="12" t="s">
        <v>18</v>
      </c>
      <c r="C64" s="7">
        <v>5</v>
      </c>
      <c r="D64" s="7">
        <v>0</v>
      </c>
      <c r="E64" s="7">
        <v>0</v>
      </c>
      <c r="F64" s="7">
        <v>0</v>
      </c>
      <c r="G64" s="7">
        <v>2</v>
      </c>
      <c r="H64" s="208" t="s">
        <v>40</v>
      </c>
      <c r="I64" s="166">
        <f>SUM(Table145[[#This Row],[SL Mech Trap]:[JDA NL LPS]])</f>
        <v>7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162">
        <f>Table145[[#This Row],[JDA '# ENC]]-SUM(Table145[[#This Row],[Trap Reject]:[Recap]])</f>
        <v>7</v>
      </c>
      <c r="Q64" s="138" t="s">
        <v>55</v>
      </c>
      <c r="R64" s="8"/>
    </row>
    <row r="65" spans="1:18" x14ac:dyDescent="0.3">
      <c r="A65" s="13">
        <v>44419</v>
      </c>
      <c r="B65" s="12" t="s">
        <v>12</v>
      </c>
      <c r="C65" s="7">
        <v>4</v>
      </c>
      <c r="D65" s="7">
        <v>0</v>
      </c>
      <c r="E65" s="7">
        <v>0</v>
      </c>
      <c r="F65" s="7">
        <v>0</v>
      </c>
      <c r="G65" s="7">
        <v>0</v>
      </c>
      <c r="H65" s="208" t="s">
        <v>40</v>
      </c>
      <c r="I65" s="166">
        <f>SUM(Table145[[#This Row],[SL Mech Trap]:[JDA NL LPS]])</f>
        <v>4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62">
        <f>Table145[[#This Row],[JDA '# ENC]]-SUM(Table145[[#This Row],[Trap Reject]:[Recap]])</f>
        <v>4</v>
      </c>
      <c r="Q65" s="138" t="s">
        <v>55</v>
      </c>
      <c r="R65" s="8"/>
    </row>
    <row r="66" spans="1:18" x14ac:dyDescent="0.3">
      <c r="A66" s="13">
        <v>44420</v>
      </c>
      <c r="B66" s="12" t="s">
        <v>13</v>
      </c>
      <c r="C66" s="7">
        <v>5</v>
      </c>
      <c r="D66" s="7">
        <v>3</v>
      </c>
      <c r="E66" s="7">
        <v>0</v>
      </c>
      <c r="F66" s="7">
        <v>1</v>
      </c>
      <c r="G66" s="7">
        <v>1</v>
      </c>
      <c r="H66" s="208" t="s">
        <v>40</v>
      </c>
      <c r="I66" s="166">
        <f>SUM(Table145[[#This Row],[SL Mech Trap]:[JDA NL LPS]])</f>
        <v>10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162">
        <f>Table145[[#This Row],[JDA '# ENC]]-SUM(Table145[[#This Row],[Trap Reject]:[Recap]])</f>
        <v>10</v>
      </c>
      <c r="Q66" s="138" t="s">
        <v>41</v>
      </c>
      <c r="R66" s="8"/>
    </row>
    <row r="67" spans="1:18" x14ac:dyDescent="0.3">
      <c r="A67" s="13">
        <v>44421</v>
      </c>
      <c r="B67" s="12" t="s">
        <v>14</v>
      </c>
      <c r="C67" s="7">
        <v>4</v>
      </c>
      <c r="D67" s="7">
        <v>2</v>
      </c>
      <c r="E67" s="7">
        <v>0</v>
      </c>
      <c r="F67" s="7">
        <v>0</v>
      </c>
      <c r="G67" s="7">
        <v>0</v>
      </c>
      <c r="H67" s="208" t="s">
        <v>40</v>
      </c>
      <c r="I67" s="166">
        <f>SUM(Table145[[#This Row],[SL Mech Trap]:[JDA NL LPS]])</f>
        <v>6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162">
        <f>Table145[[#This Row],[JDA '# ENC]]-SUM(Table145[[#This Row],[Trap Reject]:[Recap]])</f>
        <v>6</v>
      </c>
      <c r="Q67" s="7" t="s">
        <v>41</v>
      </c>
      <c r="R67" s="8"/>
    </row>
    <row r="68" spans="1:18" x14ac:dyDescent="0.3">
      <c r="A68" s="13">
        <v>44422</v>
      </c>
      <c r="B68" s="12" t="s">
        <v>15</v>
      </c>
      <c r="C68" s="177" t="s">
        <v>40</v>
      </c>
      <c r="D68" s="177" t="s">
        <v>40</v>
      </c>
      <c r="E68" s="177" t="s">
        <v>40</v>
      </c>
      <c r="F68" s="177" t="s">
        <v>40</v>
      </c>
      <c r="G68" s="177" t="s">
        <v>40</v>
      </c>
      <c r="H68" s="177" t="s">
        <v>40</v>
      </c>
      <c r="I68" s="175" t="s">
        <v>40</v>
      </c>
      <c r="J68" s="177" t="s">
        <v>40</v>
      </c>
      <c r="K68" s="177" t="s">
        <v>40</v>
      </c>
      <c r="L68" s="177" t="s">
        <v>40</v>
      </c>
      <c r="M68" s="177" t="s">
        <v>40</v>
      </c>
      <c r="N68" s="177" t="s">
        <v>40</v>
      </c>
      <c r="O68" s="177" t="s">
        <v>40</v>
      </c>
      <c r="P68" s="176" t="s">
        <v>40</v>
      </c>
      <c r="Q68" s="138"/>
      <c r="R68" s="8"/>
    </row>
    <row r="69" spans="1:18" x14ac:dyDescent="0.3">
      <c r="A69" s="13">
        <v>44423</v>
      </c>
      <c r="B69" s="12" t="s">
        <v>16</v>
      </c>
      <c r="C69" s="177" t="s">
        <v>40</v>
      </c>
      <c r="D69" s="177" t="s">
        <v>40</v>
      </c>
      <c r="E69" s="177" t="s">
        <v>40</v>
      </c>
      <c r="F69" s="177" t="s">
        <v>40</v>
      </c>
      <c r="G69" s="177" t="s">
        <v>40</v>
      </c>
      <c r="H69" s="177" t="s">
        <v>40</v>
      </c>
      <c r="I69" s="175" t="s">
        <v>40</v>
      </c>
      <c r="J69" s="177" t="s">
        <v>40</v>
      </c>
      <c r="K69" s="177" t="s">
        <v>40</v>
      </c>
      <c r="L69" s="177" t="s">
        <v>40</v>
      </c>
      <c r="M69" s="177" t="s">
        <v>40</v>
      </c>
      <c r="N69" s="177" t="s">
        <v>40</v>
      </c>
      <c r="O69" s="177" t="s">
        <v>40</v>
      </c>
      <c r="P69" s="176" t="s">
        <v>40</v>
      </c>
      <c r="Q69" s="138"/>
      <c r="R69" s="8"/>
    </row>
    <row r="70" spans="1:18" x14ac:dyDescent="0.3">
      <c r="A70" s="13">
        <v>44424</v>
      </c>
      <c r="B70" s="12" t="s">
        <v>17</v>
      </c>
      <c r="C70" s="177" t="s">
        <v>40</v>
      </c>
      <c r="D70" s="177" t="s">
        <v>40</v>
      </c>
      <c r="E70" s="177" t="s">
        <v>40</v>
      </c>
      <c r="F70" s="177" t="s">
        <v>40</v>
      </c>
      <c r="G70" s="177" t="s">
        <v>40</v>
      </c>
      <c r="H70" s="177" t="s">
        <v>40</v>
      </c>
      <c r="I70" s="175" t="s">
        <v>40</v>
      </c>
      <c r="J70" s="177" t="s">
        <v>40</v>
      </c>
      <c r="K70" s="177" t="s">
        <v>40</v>
      </c>
      <c r="L70" s="177" t="s">
        <v>40</v>
      </c>
      <c r="M70" s="177" t="s">
        <v>40</v>
      </c>
      <c r="N70" s="177" t="s">
        <v>40</v>
      </c>
      <c r="O70" s="177" t="s">
        <v>40</v>
      </c>
      <c r="P70" s="176" t="s">
        <v>40</v>
      </c>
      <c r="Q70" s="138"/>
      <c r="R70" s="8"/>
    </row>
    <row r="71" spans="1:18" x14ac:dyDescent="0.3">
      <c r="A71" s="13">
        <v>44425</v>
      </c>
      <c r="B71" s="12" t="s">
        <v>18</v>
      </c>
      <c r="C71" s="7">
        <v>18</v>
      </c>
      <c r="D71" s="7">
        <v>3</v>
      </c>
      <c r="E71" s="7">
        <v>0</v>
      </c>
      <c r="F71" s="7">
        <v>0</v>
      </c>
      <c r="G71" s="7">
        <v>0</v>
      </c>
      <c r="H71" s="177" t="s">
        <v>40</v>
      </c>
      <c r="I71" s="164">
        <f>SUM(Table145[[#This Row],[SL Mech Trap]:[JDA NL LPS]])</f>
        <v>21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162">
        <f>Table145[[#This Row],[JDA '# ENC]]-SUM(Table145[[#This Row],[Trap Reject]:[Recap]])</f>
        <v>21</v>
      </c>
      <c r="Q71" s="138" t="s">
        <v>43</v>
      </c>
      <c r="R71" s="8"/>
    </row>
    <row r="72" spans="1:18" x14ac:dyDescent="0.3">
      <c r="A72" s="13">
        <v>44426</v>
      </c>
      <c r="B72" s="12" t="s">
        <v>12</v>
      </c>
      <c r="C72" s="7">
        <v>13</v>
      </c>
      <c r="D72" s="7">
        <v>0</v>
      </c>
      <c r="E72" s="7">
        <v>0</v>
      </c>
      <c r="F72" s="7">
        <v>0</v>
      </c>
      <c r="G72" s="7">
        <v>0</v>
      </c>
      <c r="H72" s="177" t="s">
        <v>40</v>
      </c>
      <c r="I72" s="164">
        <f>SUM(Table145[[#This Row],[SL Mech Trap]:[JDA NL LPS]])</f>
        <v>13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162">
        <f>Table145[[#This Row],[JDA '# ENC]]-SUM(Table145[[#This Row],[Trap Reject]:[Recap]])</f>
        <v>13</v>
      </c>
      <c r="Q72" s="138" t="s">
        <v>43</v>
      </c>
      <c r="R72" s="8"/>
    </row>
    <row r="73" spans="1:18" x14ac:dyDescent="0.3">
      <c r="A73" s="13">
        <v>44427</v>
      </c>
      <c r="B73" s="12" t="s">
        <v>13</v>
      </c>
      <c r="C73" s="7">
        <v>17</v>
      </c>
      <c r="D73" s="7">
        <v>0</v>
      </c>
      <c r="E73" s="7">
        <v>0</v>
      </c>
      <c r="F73" s="7">
        <v>0</v>
      </c>
      <c r="G73" s="7">
        <v>1</v>
      </c>
      <c r="H73" s="177" t="s">
        <v>40</v>
      </c>
      <c r="I73" s="164">
        <f>SUM(Table145[[#This Row],[SL Mech Trap]:[JDA NL LPS]])</f>
        <v>18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162">
        <f>Table145[[#This Row],[JDA '# ENC]]-SUM(Table145[[#This Row],[Trap Reject]:[Recap]])</f>
        <v>18</v>
      </c>
      <c r="Q73" s="138" t="s">
        <v>41</v>
      </c>
      <c r="R73" s="8"/>
    </row>
    <row r="74" spans="1:18" x14ac:dyDescent="0.3">
      <c r="A74" s="13">
        <v>44428</v>
      </c>
      <c r="B74" s="12" t="s">
        <v>14</v>
      </c>
      <c r="C74" s="7">
        <v>19</v>
      </c>
      <c r="D74" s="7">
        <v>0</v>
      </c>
      <c r="E74" s="7">
        <v>0</v>
      </c>
      <c r="F74" s="7">
        <v>0</v>
      </c>
      <c r="G74" s="7">
        <v>0</v>
      </c>
      <c r="H74" s="177" t="s">
        <v>40</v>
      </c>
      <c r="I74" s="166">
        <f>SUM(Table145[[#This Row],[SL Mech Trap]:[JDA NL LPS]])</f>
        <v>19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162">
        <f>Table145[[#This Row],[JDA '# ENC]]-SUM(Table145[[#This Row],[Trap Reject]:[Recap]])</f>
        <v>19</v>
      </c>
      <c r="Q74" s="7" t="s">
        <v>41</v>
      </c>
      <c r="R74" s="8"/>
    </row>
    <row r="75" spans="1:18" x14ac:dyDescent="0.3">
      <c r="A75" s="13">
        <v>44429</v>
      </c>
      <c r="B75" s="12" t="s">
        <v>15</v>
      </c>
      <c r="C75" s="7">
        <v>15</v>
      </c>
      <c r="D75" s="7">
        <v>0</v>
      </c>
      <c r="E75" s="7">
        <v>0</v>
      </c>
      <c r="F75" s="7">
        <v>0</v>
      </c>
      <c r="G75" s="7">
        <v>0</v>
      </c>
      <c r="H75" s="177" t="s">
        <v>40</v>
      </c>
      <c r="I75" s="166">
        <f>SUM(Table145[[#This Row],[SL Mech Trap]:[JDA NL LPS]])</f>
        <v>15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162">
        <f>Table145[[#This Row],[JDA '# ENC]]-SUM(Table145[[#This Row],[Trap Reject]:[Recap]])</f>
        <v>15</v>
      </c>
      <c r="Q75" s="7" t="s">
        <v>41</v>
      </c>
      <c r="R75" s="8"/>
    </row>
    <row r="76" spans="1:18" x14ac:dyDescent="0.3">
      <c r="A76" s="13">
        <v>44430</v>
      </c>
      <c r="B76" s="12" t="s">
        <v>16</v>
      </c>
      <c r="C76" s="7">
        <v>8</v>
      </c>
      <c r="D76" s="7">
        <v>3</v>
      </c>
      <c r="E76" s="7">
        <v>0</v>
      </c>
      <c r="F76" s="7">
        <v>0</v>
      </c>
      <c r="G76" s="7">
        <v>0</v>
      </c>
      <c r="H76" s="177" t="s">
        <v>40</v>
      </c>
      <c r="I76" s="166">
        <f>SUM(Table145[[#This Row],[SL Mech Trap]:[JDA NL LPS]])</f>
        <v>11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62">
        <f>Table145[[#This Row],[JDA '# ENC]]-SUM(Table145[[#This Row],[Trap Reject]:[Recap]])</f>
        <v>11</v>
      </c>
      <c r="Q76" s="7" t="s">
        <v>41</v>
      </c>
      <c r="R76" s="8"/>
    </row>
    <row r="77" spans="1:18" x14ac:dyDescent="0.3">
      <c r="A77" s="13">
        <v>44431</v>
      </c>
      <c r="B77" s="12" t="s">
        <v>17</v>
      </c>
      <c r="C77" s="7">
        <v>11</v>
      </c>
      <c r="D77" s="7">
        <v>4</v>
      </c>
      <c r="E77" s="7">
        <v>0</v>
      </c>
      <c r="F77" s="7">
        <v>0</v>
      </c>
      <c r="G77" s="7">
        <v>0</v>
      </c>
      <c r="H77" s="177" t="s">
        <v>40</v>
      </c>
      <c r="I77" s="166">
        <f>SUM(Table145[[#This Row],[SL Mech Trap]:[JDA NL LPS]])</f>
        <v>15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162">
        <f>Table145[[#This Row],[JDA '# ENC]]-SUM(Table145[[#This Row],[Trap Reject]:[Recap]])</f>
        <v>15</v>
      </c>
      <c r="Q77" s="7" t="s">
        <v>41</v>
      </c>
      <c r="R77" s="8"/>
    </row>
    <row r="78" spans="1:18" x14ac:dyDescent="0.3">
      <c r="A78" s="13">
        <v>44432</v>
      </c>
      <c r="B78" s="12" t="s">
        <v>18</v>
      </c>
      <c r="C78" s="7">
        <v>12</v>
      </c>
      <c r="D78" s="7">
        <v>0</v>
      </c>
      <c r="E78" s="7">
        <v>0</v>
      </c>
      <c r="F78" s="7">
        <v>0</v>
      </c>
      <c r="G78" s="7">
        <v>0</v>
      </c>
      <c r="H78" s="208" t="s">
        <v>40</v>
      </c>
      <c r="I78" s="166">
        <f>SUM(Table145[[#This Row],[SL Mech Trap]:[JDA NL LPS]])</f>
        <v>12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162">
        <f>Table145[[#This Row],[JDA '# ENC]]-SUM(Table145[[#This Row],[Trap Reject]:[Recap]])</f>
        <v>12</v>
      </c>
      <c r="Q78" s="138" t="s">
        <v>55</v>
      </c>
      <c r="R78" s="8"/>
    </row>
    <row r="79" spans="1:18" x14ac:dyDescent="0.3">
      <c r="A79" s="13">
        <v>44433</v>
      </c>
      <c r="B79" s="12" t="s">
        <v>12</v>
      </c>
      <c r="C79" s="7">
        <v>23</v>
      </c>
      <c r="D79" s="7">
        <v>1</v>
      </c>
      <c r="E79" s="7">
        <v>0</v>
      </c>
      <c r="F79" s="7">
        <v>0</v>
      </c>
      <c r="G79" s="7">
        <v>0</v>
      </c>
      <c r="H79" s="208" t="s">
        <v>40</v>
      </c>
      <c r="I79" s="166">
        <f>SUM(Table145[[#This Row],[SL Mech Trap]:[JDA NL LPS]])</f>
        <v>24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162">
        <f>Table145[[#This Row],[JDA '# ENC]]-SUM(Table145[[#This Row],[Trap Reject]:[Recap]])</f>
        <v>24</v>
      </c>
      <c r="Q79" s="138" t="s">
        <v>55</v>
      </c>
      <c r="R79" s="8"/>
    </row>
    <row r="80" spans="1:18" x14ac:dyDescent="0.3">
      <c r="A80" s="13">
        <v>44434</v>
      </c>
      <c r="B80" s="12" t="s">
        <v>13</v>
      </c>
      <c r="C80" s="7">
        <v>3</v>
      </c>
      <c r="D80" s="7">
        <v>1</v>
      </c>
      <c r="E80" s="7">
        <v>0</v>
      </c>
      <c r="F80" s="7">
        <v>0</v>
      </c>
      <c r="G80" s="7">
        <v>0</v>
      </c>
      <c r="H80" s="208" t="s">
        <v>40</v>
      </c>
      <c r="I80" s="166">
        <f>SUM(Table145[[#This Row],[SL Mech Trap]:[JDA NL LPS]])</f>
        <v>4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162">
        <f>Table145[[#This Row],[JDA '# ENC]]-SUM(Table145[[#This Row],[Trap Reject]:[Recap]])</f>
        <v>4</v>
      </c>
      <c r="Q80" s="111" t="s">
        <v>105</v>
      </c>
      <c r="R80" s="2" t="s">
        <v>114</v>
      </c>
    </row>
    <row r="81" spans="1:18" x14ac:dyDescent="0.3">
      <c r="A81" s="13">
        <v>44435</v>
      </c>
      <c r="B81" s="12" t="s">
        <v>14</v>
      </c>
      <c r="C81" s="7">
        <v>4</v>
      </c>
      <c r="D81" s="7">
        <v>1</v>
      </c>
      <c r="E81" s="7">
        <v>0</v>
      </c>
      <c r="F81" s="7">
        <v>0</v>
      </c>
      <c r="G81" s="7">
        <v>0</v>
      </c>
      <c r="H81" s="208" t="s">
        <v>40</v>
      </c>
      <c r="I81" s="166">
        <f>SUM(Table145[[#This Row],[SL Mech Trap]:[JDA NL LPS]])</f>
        <v>5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162">
        <f>Table145[[#This Row],[JDA '# ENC]]-SUM(Table145[[#This Row],[Trap Reject]:[Recap]])</f>
        <v>5</v>
      </c>
      <c r="Q81" s="111" t="s">
        <v>105</v>
      </c>
      <c r="R81" s="2" t="s">
        <v>114</v>
      </c>
    </row>
    <row r="82" spans="1:18" x14ac:dyDescent="0.3">
      <c r="A82" s="13">
        <v>44436</v>
      </c>
      <c r="B82" s="12" t="s">
        <v>15</v>
      </c>
      <c r="C82" s="7">
        <v>9</v>
      </c>
      <c r="D82" s="7">
        <v>0</v>
      </c>
      <c r="E82" s="7">
        <v>0</v>
      </c>
      <c r="F82" s="7">
        <v>0</v>
      </c>
      <c r="G82" s="7">
        <v>0</v>
      </c>
      <c r="H82" s="208" t="s">
        <v>40</v>
      </c>
      <c r="I82" s="166">
        <f>SUM(Table145[[#This Row],[SL Mech Trap]:[JDA NL LPS]])</f>
        <v>9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162">
        <f>Table145[[#This Row],[JDA '# ENC]]-SUM(Table145[[#This Row],[Trap Reject]:[Recap]])</f>
        <v>9</v>
      </c>
      <c r="Q82" s="7" t="s">
        <v>41</v>
      </c>
      <c r="R82" s="8"/>
    </row>
    <row r="83" spans="1:18" x14ac:dyDescent="0.3">
      <c r="A83" s="13">
        <v>44437</v>
      </c>
      <c r="B83" s="12" t="s">
        <v>16</v>
      </c>
      <c r="C83" s="7">
        <v>9</v>
      </c>
      <c r="D83" s="7">
        <v>2</v>
      </c>
      <c r="E83" s="7">
        <v>0</v>
      </c>
      <c r="F83" s="7">
        <v>0</v>
      </c>
      <c r="G83" s="7">
        <v>0</v>
      </c>
      <c r="H83" s="208" t="s">
        <v>40</v>
      </c>
      <c r="I83" s="166">
        <f>SUM(Table145[[#This Row],[SL Mech Trap]:[JDA NL LPS]])</f>
        <v>11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162">
        <f>Table145[[#This Row],[JDA '# ENC]]-SUM(Table145[[#This Row],[Trap Reject]:[Recap]])</f>
        <v>11</v>
      </c>
      <c r="Q83" s="7" t="s">
        <v>41</v>
      </c>
      <c r="R83" s="8"/>
    </row>
    <row r="84" spans="1:18" x14ac:dyDescent="0.3">
      <c r="A84" s="13">
        <v>44438</v>
      </c>
      <c r="B84" s="12" t="s">
        <v>17</v>
      </c>
      <c r="C84" s="7">
        <v>1</v>
      </c>
      <c r="D84" s="7">
        <v>0</v>
      </c>
      <c r="E84" s="7">
        <v>0</v>
      </c>
      <c r="F84" s="7">
        <v>0</v>
      </c>
      <c r="G84" s="7">
        <v>0</v>
      </c>
      <c r="H84" s="208" t="s">
        <v>40</v>
      </c>
      <c r="I84" s="166">
        <f>SUM(Table145[[#This Row],[SL Mech Trap]:[JDA NL LPS]])</f>
        <v>1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62">
        <f>Table145[[#This Row],[JDA '# ENC]]-SUM(Table145[[#This Row],[Trap Reject]:[Recap]])</f>
        <v>1</v>
      </c>
      <c r="Q84" s="7" t="s">
        <v>41</v>
      </c>
      <c r="R84" s="8"/>
    </row>
    <row r="85" spans="1:18" s="11" customFormat="1" x14ac:dyDescent="0.3">
      <c r="A85" s="13">
        <v>44439</v>
      </c>
      <c r="B85" s="12" t="s">
        <v>18</v>
      </c>
      <c r="C85" s="7">
        <v>2</v>
      </c>
      <c r="D85" s="7">
        <v>1</v>
      </c>
      <c r="E85" s="7">
        <v>0</v>
      </c>
      <c r="F85" s="7">
        <v>0</v>
      </c>
      <c r="G85" s="7">
        <v>0</v>
      </c>
      <c r="H85" s="208" t="s">
        <v>40</v>
      </c>
      <c r="I85" s="166">
        <f>SUM(Table145[[#This Row],[SL Mech Trap]:[JDA NL LPS]])</f>
        <v>3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162">
        <f>Table145[[#This Row],[JDA '# ENC]]-SUM(Table145[[#This Row],[Trap Reject]:[Recap]])</f>
        <v>3</v>
      </c>
      <c r="Q85" s="138" t="s">
        <v>43</v>
      </c>
      <c r="R85" s="8"/>
    </row>
    <row r="86" spans="1:18" x14ac:dyDescent="0.3">
      <c r="A86" s="13">
        <v>44440</v>
      </c>
      <c r="B86" s="12" t="s">
        <v>12</v>
      </c>
      <c r="C86" s="7">
        <v>3</v>
      </c>
      <c r="D86" s="7">
        <v>0</v>
      </c>
      <c r="E86" s="7">
        <v>0</v>
      </c>
      <c r="F86" s="7">
        <v>0</v>
      </c>
      <c r="G86" s="7">
        <v>0</v>
      </c>
      <c r="H86" s="208" t="s">
        <v>40</v>
      </c>
      <c r="I86" s="166">
        <f>SUM(Table145[[#This Row],[SL Mech Trap]:[JDA NL LPS]])</f>
        <v>3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162">
        <f>Table145[[#This Row],[JDA '# ENC]]-SUM(Table145[[#This Row],[Trap Reject]:[Recap]])</f>
        <v>3</v>
      </c>
      <c r="Q86" s="138" t="s">
        <v>43</v>
      </c>
      <c r="R86" s="8"/>
    </row>
    <row r="87" spans="1:18" x14ac:dyDescent="0.3">
      <c r="A87" s="13">
        <v>44441</v>
      </c>
      <c r="B87" s="12" t="s">
        <v>13</v>
      </c>
      <c r="C87" s="7">
        <v>9</v>
      </c>
      <c r="D87" s="7">
        <v>0</v>
      </c>
      <c r="E87" s="7">
        <v>0</v>
      </c>
      <c r="F87" s="7">
        <v>0</v>
      </c>
      <c r="G87" s="7">
        <v>0</v>
      </c>
      <c r="H87" s="208" t="s">
        <v>40</v>
      </c>
      <c r="I87" s="166">
        <f>SUM(Table145[[#This Row],[SL Mech Trap]:[JDA NL LPS]])</f>
        <v>9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62">
        <f>Table145[[#This Row],[JDA '# ENC]]-SUM(Table145[[#This Row],[Trap Reject]:[Recap]])</f>
        <v>9</v>
      </c>
      <c r="Q87" s="138" t="s">
        <v>55</v>
      </c>
      <c r="R87" s="2" t="s">
        <v>107</v>
      </c>
    </row>
    <row r="88" spans="1:18" x14ac:dyDescent="0.3">
      <c r="A88" s="13">
        <v>44442</v>
      </c>
      <c r="B88" s="12" t="s">
        <v>14</v>
      </c>
      <c r="C88" s="7">
        <v>17</v>
      </c>
      <c r="D88" s="7">
        <v>0</v>
      </c>
      <c r="E88" s="7">
        <v>0</v>
      </c>
      <c r="F88" s="7">
        <v>0</v>
      </c>
      <c r="G88" s="7">
        <v>0</v>
      </c>
      <c r="H88" s="208" t="s">
        <v>40</v>
      </c>
      <c r="I88" s="166">
        <f>SUM(Table145[[#This Row],[SL Mech Trap]:[JDA NL LPS]])</f>
        <v>17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162">
        <f>Table145[[#This Row],[JDA '# ENC]]-SUM(Table145[[#This Row],[Trap Reject]:[Recap]])</f>
        <v>17</v>
      </c>
      <c r="Q88" s="138" t="s">
        <v>55</v>
      </c>
      <c r="R88" s="2" t="s">
        <v>107</v>
      </c>
    </row>
    <row r="89" spans="1:18" x14ac:dyDescent="0.3">
      <c r="A89" s="13">
        <v>44443</v>
      </c>
      <c r="B89" s="12" t="s">
        <v>15</v>
      </c>
      <c r="C89" s="7">
        <v>4</v>
      </c>
      <c r="D89" s="7">
        <v>0</v>
      </c>
      <c r="E89" s="7">
        <v>1</v>
      </c>
      <c r="F89" s="7">
        <v>0</v>
      </c>
      <c r="G89" s="7">
        <v>0</v>
      </c>
      <c r="H89" s="208" t="s">
        <v>40</v>
      </c>
      <c r="I89" s="166">
        <f>SUM(Table145[[#This Row],[SL Mech Trap]:[JDA NL LPS]])</f>
        <v>5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162">
        <f>Table145[[#This Row],[JDA '# ENC]]-SUM(Table145[[#This Row],[Trap Reject]:[Recap]])</f>
        <v>5</v>
      </c>
      <c r="Q89" s="138" t="s">
        <v>55</v>
      </c>
      <c r="R89" s="2" t="s">
        <v>107</v>
      </c>
    </row>
    <row r="90" spans="1:18" x14ac:dyDescent="0.3">
      <c r="A90" s="13">
        <v>44444</v>
      </c>
      <c r="B90" s="12" t="s">
        <v>16</v>
      </c>
      <c r="C90" s="7">
        <v>18</v>
      </c>
      <c r="D90" s="7">
        <v>0</v>
      </c>
      <c r="E90" s="7">
        <v>1</v>
      </c>
      <c r="F90" s="7">
        <v>0</v>
      </c>
      <c r="G90" s="7">
        <v>0</v>
      </c>
      <c r="H90" s="208" t="s">
        <v>40</v>
      </c>
      <c r="I90" s="166">
        <f>SUM(Table145[[#This Row],[SL Mech Trap]:[JDA NL LPS]])</f>
        <v>19</v>
      </c>
      <c r="J90" s="8">
        <v>0</v>
      </c>
      <c r="K90" s="8">
        <v>0</v>
      </c>
      <c r="L90" s="8">
        <v>0</v>
      </c>
      <c r="M90" s="8">
        <v>1</v>
      </c>
      <c r="N90" s="8">
        <v>0</v>
      </c>
      <c r="O90" s="8">
        <v>0</v>
      </c>
      <c r="P90" s="162">
        <f>Table145[[#This Row],[JDA '# ENC]]-SUM(Table145[[#This Row],[Trap Reject]:[Recap]])</f>
        <v>18</v>
      </c>
      <c r="Q90" s="138" t="s">
        <v>55</v>
      </c>
      <c r="R90" s="2" t="s">
        <v>108</v>
      </c>
    </row>
    <row r="91" spans="1:18" x14ac:dyDescent="0.3">
      <c r="A91" s="13">
        <v>44445</v>
      </c>
      <c r="B91" s="12" t="s">
        <v>17</v>
      </c>
      <c r="C91" s="7">
        <v>10</v>
      </c>
      <c r="D91" s="7">
        <v>2</v>
      </c>
      <c r="E91" s="7">
        <v>0</v>
      </c>
      <c r="F91" s="7">
        <v>0</v>
      </c>
      <c r="G91" s="7">
        <v>0</v>
      </c>
      <c r="H91" s="208" t="s">
        <v>40</v>
      </c>
      <c r="I91" s="166">
        <f>SUM(Table145[[#This Row],[SL Mech Trap]:[JDA NL LPS]])</f>
        <v>12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162">
        <f>Table145[[#This Row],[JDA '# ENC]]-SUM(Table145[[#This Row],[Trap Reject]:[Recap]])</f>
        <v>12</v>
      </c>
      <c r="Q91" s="138" t="s">
        <v>55</v>
      </c>
      <c r="R91" s="2" t="s">
        <v>107</v>
      </c>
    </row>
    <row r="92" spans="1:18" x14ac:dyDescent="0.3">
      <c r="A92" s="13">
        <v>44446</v>
      </c>
      <c r="B92" s="12" t="s">
        <v>18</v>
      </c>
      <c r="C92" s="7">
        <v>9</v>
      </c>
      <c r="D92" s="7">
        <v>0</v>
      </c>
      <c r="E92" s="7">
        <v>0</v>
      </c>
      <c r="F92" s="7">
        <v>0</v>
      </c>
      <c r="G92" s="7">
        <v>0</v>
      </c>
      <c r="H92" s="208" t="s">
        <v>40</v>
      </c>
      <c r="I92" s="166">
        <f>SUM(Table145[[#This Row],[SL Mech Trap]:[JDA NL LPS]])</f>
        <v>9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162">
        <f>Table145[[#This Row],[JDA '# ENC]]-SUM(Table145[[#This Row],[Trap Reject]:[Recap]])</f>
        <v>9</v>
      </c>
      <c r="Q92" s="138" t="s">
        <v>55</v>
      </c>
      <c r="R92" s="2" t="s">
        <v>107</v>
      </c>
    </row>
    <row r="93" spans="1:18" x14ac:dyDescent="0.3">
      <c r="A93" s="13">
        <v>44447</v>
      </c>
      <c r="B93" s="12" t="s">
        <v>12</v>
      </c>
      <c r="C93" s="7">
        <v>10</v>
      </c>
      <c r="D93" s="7">
        <v>0</v>
      </c>
      <c r="E93" s="7">
        <v>0</v>
      </c>
      <c r="F93" s="7">
        <v>0</v>
      </c>
      <c r="G93" s="7">
        <v>0</v>
      </c>
      <c r="H93" s="208" t="s">
        <v>40</v>
      </c>
      <c r="I93" s="166">
        <f>SUM(Table145[[#This Row],[SL Mech Trap]:[JDA NL LPS]])</f>
        <v>10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162">
        <f>Table145[[#This Row],[JDA '# ENC]]-SUM(Table145[[#This Row],[Trap Reject]:[Recap]])</f>
        <v>10</v>
      </c>
      <c r="Q93" s="138" t="s">
        <v>55</v>
      </c>
      <c r="R93" s="2" t="s">
        <v>107</v>
      </c>
    </row>
    <row r="94" spans="1:18" ht="15" thickBot="1" x14ac:dyDescent="0.35">
      <c r="A94" s="242">
        <v>44448</v>
      </c>
      <c r="B94" s="243" t="s">
        <v>13</v>
      </c>
      <c r="C94" s="244">
        <v>9</v>
      </c>
      <c r="D94" s="244">
        <v>0</v>
      </c>
      <c r="E94" s="244">
        <v>0</v>
      </c>
      <c r="F94" s="244">
        <v>0</v>
      </c>
      <c r="G94" s="244">
        <v>0</v>
      </c>
      <c r="H94" s="249" t="s">
        <v>40</v>
      </c>
      <c r="I94" s="250">
        <f>SUM(Table145[[#This Row],[SL Mech Trap]:[JDA NL LPS]])</f>
        <v>9</v>
      </c>
      <c r="J94" s="246">
        <v>0</v>
      </c>
      <c r="K94" s="246">
        <v>0</v>
      </c>
      <c r="L94" s="246">
        <v>0</v>
      </c>
      <c r="M94" s="246">
        <v>0</v>
      </c>
      <c r="N94" s="246">
        <v>0</v>
      </c>
      <c r="O94" s="246">
        <v>0</v>
      </c>
      <c r="P94" s="241">
        <f>Table145[[#This Row],[JDA '# ENC]]-SUM(Table145[[#This Row],[Trap Reject]:[Recap]])</f>
        <v>9</v>
      </c>
      <c r="Q94" s="247" t="s">
        <v>55</v>
      </c>
      <c r="R94" s="236" t="s">
        <v>107</v>
      </c>
    </row>
    <row r="95" spans="1:18" x14ac:dyDescent="0.3">
      <c r="A95" s="142" t="s">
        <v>44</v>
      </c>
      <c r="B95" s="143"/>
      <c r="C95" s="248">
        <f>SUM(C3:C94)</f>
        <v>533</v>
      </c>
      <c r="D95" s="248">
        <f t="shared" ref="D95:I95" si="0">SUM(D3:D94)</f>
        <v>152</v>
      </c>
      <c r="E95" s="248">
        <f t="shared" si="0"/>
        <v>3</v>
      </c>
      <c r="F95" s="248">
        <f t="shared" si="0"/>
        <v>23</v>
      </c>
      <c r="G95" s="248">
        <f t="shared" si="0"/>
        <v>13</v>
      </c>
      <c r="H95" s="248">
        <f t="shared" si="0"/>
        <v>42</v>
      </c>
      <c r="I95" s="248">
        <f t="shared" si="0"/>
        <v>766</v>
      </c>
      <c r="J95" s="248">
        <f>SUM(J3:J94)</f>
        <v>0</v>
      </c>
      <c r="K95" s="248">
        <f t="shared" ref="K95:P95" si="1">SUM(K3:K94)</f>
        <v>0</v>
      </c>
      <c r="L95" s="248">
        <f t="shared" si="1"/>
        <v>0</v>
      </c>
      <c r="M95" s="248">
        <f t="shared" si="1"/>
        <v>1</v>
      </c>
      <c r="N95" s="248">
        <f t="shared" si="1"/>
        <v>0</v>
      </c>
      <c r="O95" s="248">
        <f t="shared" si="1"/>
        <v>0</v>
      </c>
      <c r="P95" s="248">
        <f t="shared" si="1"/>
        <v>765</v>
      </c>
      <c r="Q95" s="144"/>
      <c r="R95" s="11"/>
    </row>
  </sheetData>
  <mergeCells count="1">
    <mergeCell ref="A1:D1"/>
  </mergeCells>
  <phoneticPr fontId="3" type="noConversion"/>
  <pageMargins left="0.7" right="0.7" top="0.75" bottom="0.75" header="0.3" footer="0.3"/>
  <pageSetup orientation="portrait" r:id="rId1"/>
  <ignoredErrors>
    <ignoredError sqref="I68:I69 P68:P69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22" sqref="D22"/>
    </sheetView>
  </sheetViews>
  <sheetFormatPr defaultRowHeight="14.4" x14ac:dyDescent="0.3"/>
  <cols>
    <col min="1" max="1" width="10.6640625" customWidth="1"/>
    <col min="2" max="2" width="20.77734375" bestFit="1" customWidth="1"/>
    <col min="3" max="3" width="11.6640625" bestFit="1" customWidth="1"/>
    <col min="4" max="4" width="20.33203125" bestFit="1" customWidth="1"/>
    <col min="5" max="5" width="19" bestFit="1" customWidth="1"/>
    <col min="6" max="6" width="14.109375" bestFit="1" customWidth="1"/>
    <col min="7" max="7" width="32.5546875" bestFit="1" customWidth="1"/>
  </cols>
  <sheetData>
    <row r="1" spans="1:7" x14ac:dyDescent="0.3">
      <c r="A1" s="17" t="s">
        <v>33</v>
      </c>
      <c r="B1" s="69" t="s">
        <v>57</v>
      </c>
      <c r="C1" s="17" t="s">
        <v>56</v>
      </c>
      <c r="D1" s="17" t="s">
        <v>34</v>
      </c>
      <c r="E1" s="17" t="s">
        <v>35</v>
      </c>
      <c r="F1" s="17" t="s">
        <v>36</v>
      </c>
      <c r="G1" s="17" t="s">
        <v>32</v>
      </c>
    </row>
    <row r="2" spans="1:7" x14ac:dyDescent="0.3">
      <c r="A2" s="18"/>
      <c r="B2" s="70"/>
      <c r="C2" s="19"/>
      <c r="D2" s="19"/>
      <c r="E2" s="19"/>
      <c r="F2" s="20"/>
      <c r="G2" s="19"/>
    </row>
    <row r="3" spans="1:7" x14ac:dyDescent="0.3">
      <c r="A3" s="1"/>
      <c r="B3" s="71"/>
      <c r="G3" s="19"/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5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11.77734375" style="7" customWidth="1"/>
    <col min="2" max="2" width="9.88671875" style="7" customWidth="1"/>
    <col min="3" max="3" width="12" style="7" bestFit="1" customWidth="1"/>
    <col min="4" max="4" width="15.88671875" style="7" bestFit="1" customWidth="1"/>
    <col min="5" max="5" width="11.6640625" style="7" bestFit="1" customWidth="1"/>
    <col min="6" max="6" width="11.33203125" style="7" bestFit="1" customWidth="1"/>
    <col min="7" max="7" width="11.6640625" style="7" bestFit="1" customWidth="1"/>
    <col min="8" max="8" width="51" style="7" bestFit="1" customWidth="1"/>
    <col min="9" max="9" width="22.6640625" style="7" bestFit="1" customWidth="1"/>
    <col min="10" max="10" width="14.5546875" style="7" bestFit="1" customWidth="1"/>
  </cols>
  <sheetData>
    <row r="1" spans="1:10" ht="15" thickBot="1" x14ac:dyDescent="0.35">
      <c r="A1" s="66" t="s">
        <v>0</v>
      </c>
      <c r="B1" s="67" t="s">
        <v>19</v>
      </c>
      <c r="C1" s="67" t="s">
        <v>81</v>
      </c>
      <c r="D1" s="67" t="s">
        <v>82</v>
      </c>
      <c r="E1" s="67" t="s">
        <v>83</v>
      </c>
      <c r="F1" s="67" t="s">
        <v>84</v>
      </c>
      <c r="G1" s="67" t="s">
        <v>85</v>
      </c>
      <c r="H1" s="78" t="s">
        <v>109</v>
      </c>
      <c r="I1" s="78" t="s">
        <v>64</v>
      </c>
      <c r="J1" s="68" t="s">
        <v>46</v>
      </c>
    </row>
    <row r="2" spans="1:10" x14ac:dyDescent="0.3">
      <c r="A2" s="64">
        <v>44372</v>
      </c>
      <c r="B2" s="65" t="s">
        <v>14</v>
      </c>
      <c r="C2" s="11"/>
      <c r="D2" s="11"/>
      <c r="E2" s="11"/>
      <c r="F2" s="11"/>
      <c r="G2" s="11"/>
      <c r="H2" s="11"/>
      <c r="I2" s="11">
        <v>2</v>
      </c>
      <c r="J2" s="11"/>
    </row>
    <row r="3" spans="1:10" x14ac:dyDescent="0.3">
      <c r="A3" s="9">
        <v>44375</v>
      </c>
      <c r="B3" s="63" t="s">
        <v>16</v>
      </c>
      <c r="D3" s="7">
        <v>1</v>
      </c>
    </row>
    <row r="4" spans="1:10" x14ac:dyDescent="0.3">
      <c r="A4" s="9">
        <v>44377</v>
      </c>
      <c r="B4" s="7" t="s">
        <v>12</v>
      </c>
      <c r="D4" s="7">
        <v>2</v>
      </c>
    </row>
    <row r="5" spans="1:10" x14ac:dyDescent="0.3">
      <c r="A5" s="9">
        <v>44379</v>
      </c>
      <c r="B5" s="63" t="s">
        <v>14</v>
      </c>
      <c r="D5" s="7">
        <v>2</v>
      </c>
    </row>
    <row r="6" spans="1:10" x14ac:dyDescent="0.3">
      <c r="A6" s="9">
        <v>44383</v>
      </c>
      <c r="B6" s="63" t="s">
        <v>18</v>
      </c>
      <c r="C6" s="7">
        <v>1</v>
      </c>
      <c r="G6" s="7">
        <v>10</v>
      </c>
    </row>
    <row r="7" spans="1:10" x14ac:dyDescent="0.3">
      <c r="A7" s="9">
        <v>44384</v>
      </c>
      <c r="B7" s="63" t="s">
        <v>12</v>
      </c>
      <c r="D7" s="7">
        <v>2</v>
      </c>
    </row>
    <row r="8" spans="1:10" x14ac:dyDescent="0.3">
      <c r="A8" s="9">
        <v>44386</v>
      </c>
      <c r="B8" s="63" t="s">
        <v>14</v>
      </c>
      <c r="D8" s="7">
        <v>1</v>
      </c>
    </row>
    <row r="9" spans="1:10" x14ac:dyDescent="0.3">
      <c r="A9" s="9">
        <v>44388</v>
      </c>
      <c r="B9" s="63" t="s">
        <v>16</v>
      </c>
      <c r="D9" s="7">
        <v>1</v>
      </c>
    </row>
    <row r="10" spans="1:10" x14ac:dyDescent="0.3">
      <c r="A10" s="9">
        <v>44389</v>
      </c>
      <c r="B10" s="63" t="s">
        <v>17</v>
      </c>
      <c r="C10" s="7">
        <v>1</v>
      </c>
      <c r="D10" s="7">
        <v>1</v>
      </c>
    </row>
    <row r="11" spans="1:10" x14ac:dyDescent="0.3">
      <c r="A11" s="9">
        <v>44391</v>
      </c>
      <c r="B11" s="63" t="s">
        <v>12</v>
      </c>
      <c r="C11" s="7">
        <v>1</v>
      </c>
      <c r="D11" s="7">
        <v>1</v>
      </c>
    </row>
    <row r="12" spans="1:10" x14ac:dyDescent="0.3">
      <c r="A12" s="9">
        <v>44392</v>
      </c>
      <c r="B12" s="63" t="s">
        <v>13</v>
      </c>
      <c r="C12" s="7">
        <v>1</v>
      </c>
    </row>
    <row r="13" spans="1:10" x14ac:dyDescent="0.3">
      <c r="A13" s="9">
        <v>44393</v>
      </c>
      <c r="B13" s="63" t="s">
        <v>14</v>
      </c>
      <c r="D13" s="7">
        <v>1</v>
      </c>
    </row>
    <row r="14" spans="1:10" x14ac:dyDescent="0.3">
      <c r="A14" s="9">
        <v>44394</v>
      </c>
      <c r="B14" s="63" t="s">
        <v>15</v>
      </c>
      <c r="C14" s="7">
        <v>1</v>
      </c>
    </row>
    <row r="15" spans="1:10" x14ac:dyDescent="0.3">
      <c r="A15" s="9">
        <v>44395</v>
      </c>
      <c r="B15" s="63" t="s">
        <v>16</v>
      </c>
      <c r="D15" s="7">
        <v>2</v>
      </c>
      <c r="E15" s="7">
        <v>1</v>
      </c>
    </row>
    <row r="16" spans="1:10" x14ac:dyDescent="0.3">
      <c r="A16" s="9">
        <v>44396</v>
      </c>
      <c r="B16" s="63" t="s">
        <v>17</v>
      </c>
      <c r="C16" s="7">
        <v>1</v>
      </c>
      <c r="D16" s="7">
        <v>4</v>
      </c>
      <c r="I16" s="7">
        <v>1</v>
      </c>
    </row>
    <row r="17" spans="1:8" x14ac:dyDescent="0.3">
      <c r="A17" s="9">
        <v>44398</v>
      </c>
      <c r="B17" s="63" t="s">
        <v>12</v>
      </c>
      <c r="D17" s="7">
        <v>2</v>
      </c>
    </row>
    <row r="18" spans="1:8" x14ac:dyDescent="0.3">
      <c r="A18" s="9">
        <v>44400</v>
      </c>
      <c r="B18" s="63" t="s">
        <v>14</v>
      </c>
      <c r="D18" s="7">
        <v>1</v>
      </c>
    </row>
    <row r="19" spans="1:8" x14ac:dyDescent="0.3">
      <c r="A19" s="9">
        <v>44401</v>
      </c>
      <c r="B19" s="63" t="s">
        <v>15</v>
      </c>
      <c r="C19" s="7">
        <v>1</v>
      </c>
    </row>
    <row r="20" spans="1:8" x14ac:dyDescent="0.3">
      <c r="A20" s="9">
        <v>44403</v>
      </c>
      <c r="B20" s="63" t="s">
        <v>17</v>
      </c>
      <c r="D20" s="7">
        <v>2</v>
      </c>
    </row>
    <row r="21" spans="1:8" x14ac:dyDescent="0.3">
      <c r="A21" s="9">
        <v>44405</v>
      </c>
      <c r="B21" s="63" t="s">
        <v>12</v>
      </c>
      <c r="D21" s="7">
        <v>2</v>
      </c>
    </row>
    <row r="22" spans="1:8" x14ac:dyDescent="0.3">
      <c r="A22" s="9">
        <v>44430</v>
      </c>
      <c r="B22" s="63" t="s">
        <v>16</v>
      </c>
      <c r="D22" s="7">
        <v>1</v>
      </c>
    </row>
    <row r="23" spans="1:8" x14ac:dyDescent="0.3">
      <c r="A23" s="9">
        <v>44433</v>
      </c>
      <c r="B23" s="63" t="s">
        <v>12</v>
      </c>
      <c r="G23" s="7">
        <v>1</v>
      </c>
    </row>
    <row r="24" spans="1:8" x14ac:dyDescent="0.3">
      <c r="A24" s="9">
        <v>44439</v>
      </c>
      <c r="B24" s="63" t="s">
        <v>18</v>
      </c>
      <c r="E24" s="7">
        <v>1</v>
      </c>
    </row>
    <row r="25" spans="1:8" x14ac:dyDescent="0.3">
      <c r="A25" s="9">
        <v>44446</v>
      </c>
      <c r="B25" s="63" t="s">
        <v>18</v>
      </c>
      <c r="C25" s="7">
        <v>1</v>
      </c>
    </row>
    <row r="26" spans="1:8" x14ac:dyDescent="0.3">
      <c r="A26" s="9">
        <v>44448</v>
      </c>
      <c r="B26" s="63" t="s">
        <v>13</v>
      </c>
      <c r="H26" s="7">
        <v>1</v>
      </c>
    </row>
    <row r="27" spans="1:8" x14ac:dyDescent="0.3">
      <c r="A27" s="9"/>
      <c r="B27" s="63"/>
    </row>
    <row r="28" spans="1:8" x14ac:dyDescent="0.3">
      <c r="A28" s="9"/>
      <c r="B28" s="63"/>
    </row>
    <row r="29" spans="1:8" x14ac:dyDescent="0.3">
      <c r="A29" s="9"/>
      <c r="B29" s="63"/>
    </row>
    <row r="30" spans="1:8" x14ac:dyDescent="0.3">
      <c r="A30" s="9"/>
      <c r="B30" s="63"/>
    </row>
    <row r="31" spans="1:8" x14ac:dyDescent="0.3">
      <c r="A31" s="9"/>
      <c r="B31" s="63"/>
    </row>
    <row r="32" spans="1:8" x14ac:dyDescent="0.3">
      <c r="A32" s="9"/>
      <c r="B32" s="63"/>
    </row>
    <row r="33" spans="1:2" x14ac:dyDescent="0.3">
      <c r="A33" s="9"/>
      <c r="B33" s="63"/>
    </row>
    <row r="34" spans="1:2" x14ac:dyDescent="0.3">
      <c r="A34" s="9"/>
      <c r="B34" s="63"/>
    </row>
    <row r="35" spans="1:2" x14ac:dyDescent="0.3">
      <c r="A35" s="9"/>
      <c r="B35" s="63"/>
    </row>
    <row r="36" spans="1:2" x14ac:dyDescent="0.3">
      <c r="A36" s="9"/>
      <c r="B36" s="63"/>
    </row>
    <row r="37" spans="1:2" x14ac:dyDescent="0.3">
      <c r="A37" s="9"/>
      <c r="B37" s="63"/>
    </row>
    <row r="38" spans="1:2" x14ac:dyDescent="0.3">
      <c r="A38" s="9"/>
      <c r="B38" s="63"/>
    </row>
    <row r="39" spans="1:2" x14ac:dyDescent="0.3">
      <c r="A39" s="9"/>
      <c r="B39" s="63"/>
    </row>
    <row r="40" spans="1:2" x14ac:dyDescent="0.3">
      <c r="A40" s="9"/>
      <c r="B40" s="63"/>
    </row>
    <row r="41" spans="1:2" x14ac:dyDescent="0.3">
      <c r="A41" s="9"/>
      <c r="B41" s="63"/>
    </row>
    <row r="42" spans="1:2" x14ac:dyDescent="0.3">
      <c r="A42" s="9"/>
      <c r="B42" s="63"/>
    </row>
    <row r="43" spans="1:2" x14ac:dyDescent="0.3">
      <c r="A43" s="9"/>
      <c r="B43" s="63"/>
    </row>
    <row r="44" spans="1:2" x14ac:dyDescent="0.3">
      <c r="A44" s="9"/>
      <c r="B44" s="63"/>
    </row>
    <row r="45" spans="1:2" x14ac:dyDescent="0.3">
      <c r="A45" s="9"/>
      <c r="B45" s="63"/>
    </row>
    <row r="46" spans="1:2" x14ac:dyDescent="0.3">
      <c r="A46" s="9"/>
      <c r="B46" s="63"/>
    </row>
    <row r="47" spans="1:2" x14ac:dyDescent="0.3">
      <c r="A47" s="9"/>
      <c r="B47" s="63"/>
    </row>
    <row r="48" spans="1:2" x14ac:dyDescent="0.3">
      <c r="A48" s="9"/>
      <c r="B48" s="63"/>
    </row>
    <row r="49" spans="1:2" x14ac:dyDescent="0.3">
      <c r="A49" s="9"/>
      <c r="B49" s="63"/>
    </row>
    <row r="50" spans="1:2" x14ac:dyDescent="0.3">
      <c r="A50" s="9"/>
      <c r="B50" s="63"/>
    </row>
    <row r="51" spans="1:2" x14ac:dyDescent="0.3">
      <c r="A51" s="9"/>
      <c r="B51" s="63"/>
    </row>
    <row r="52" spans="1:2" x14ac:dyDescent="0.3">
      <c r="A52" s="9"/>
      <c r="B52" s="63"/>
    </row>
    <row r="53" spans="1:2" x14ac:dyDescent="0.3">
      <c r="A53" s="9"/>
      <c r="B53" s="63"/>
    </row>
    <row r="54" spans="1:2" x14ac:dyDescent="0.3">
      <c r="A54" s="9"/>
      <c r="B54" s="63"/>
    </row>
    <row r="55" spans="1:2" x14ac:dyDescent="0.3">
      <c r="A55" s="9"/>
      <c r="B55" s="63"/>
    </row>
    <row r="56" spans="1:2" x14ac:dyDescent="0.3">
      <c r="A56" s="9"/>
      <c r="B56" s="63"/>
    </row>
    <row r="57" spans="1:2" x14ac:dyDescent="0.3">
      <c r="A57" s="9"/>
      <c r="B57" s="63"/>
    </row>
    <row r="58" spans="1:2" x14ac:dyDescent="0.3">
      <c r="A58" s="9"/>
      <c r="B58" s="63"/>
    </row>
    <row r="59" spans="1:2" x14ac:dyDescent="0.3">
      <c r="A59" s="9"/>
      <c r="B59" s="63"/>
    </row>
    <row r="60" spans="1:2" x14ac:dyDescent="0.3">
      <c r="A60" s="9"/>
      <c r="B60" s="63"/>
    </row>
    <row r="61" spans="1:2" x14ac:dyDescent="0.3">
      <c r="A61" s="9"/>
      <c r="B61" s="63"/>
    </row>
    <row r="62" spans="1:2" x14ac:dyDescent="0.3">
      <c r="A62" s="9"/>
      <c r="B62" s="63"/>
    </row>
    <row r="63" spans="1:2" x14ac:dyDescent="0.3">
      <c r="A63" s="9"/>
      <c r="B63" s="63"/>
    </row>
    <row r="64" spans="1:2" x14ac:dyDescent="0.3">
      <c r="A64" s="9"/>
      <c r="B64" s="63"/>
    </row>
    <row r="65" spans="1:2" x14ac:dyDescent="0.3">
      <c r="A65" s="9"/>
      <c r="B65" s="63"/>
    </row>
    <row r="66" spans="1:2" x14ac:dyDescent="0.3">
      <c r="A66" s="9"/>
      <c r="B66" s="63"/>
    </row>
    <row r="67" spans="1:2" x14ac:dyDescent="0.3">
      <c r="A67" s="9"/>
      <c r="B67" s="63"/>
    </row>
    <row r="68" spans="1:2" x14ac:dyDescent="0.3">
      <c r="A68" s="9"/>
      <c r="B68" s="63"/>
    </row>
    <row r="69" spans="1:2" x14ac:dyDescent="0.3">
      <c r="A69" s="9"/>
      <c r="B69" s="63"/>
    </row>
    <row r="70" spans="1:2" x14ac:dyDescent="0.3">
      <c r="A70" s="9"/>
      <c r="B70" s="63"/>
    </row>
    <row r="71" spans="1:2" x14ac:dyDescent="0.3">
      <c r="A71" s="9"/>
      <c r="B71" s="63"/>
    </row>
    <row r="72" spans="1:2" x14ac:dyDescent="0.3">
      <c r="A72" s="9"/>
      <c r="B72" s="63"/>
    </row>
    <row r="73" spans="1:2" x14ac:dyDescent="0.3">
      <c r="A73" s="9"/>
      <c r="B73" s="63"/>
    </row>
    <row r="74" spans="1:2" x14ac:dyDescent="0.3">
      <c r="A74" s="9"/>
      <c r="B74" s="63"/>
    </row>
    <row r="75" spans="1:2" x14ac:dyDescent="0.3">
      <c r="A75" s="9"/>
      <c r="B75" s="63"/>
    </row>
    <row r="76" spans="1:2" x14ac:dyDescent="0.3">
      <c r="A76" s="9"/>
      <c r="B76" s="63"/>
    </row>
    <row r="77" spans="1:2" x14ac:dyDescent="0.3">
      <c r="A77" s="9"/>
      <c r="B77" s="63"/>
    </row>
    <row r="78" spans="1:2" x14ac:dyDescent="0.3">
      <c r="A78" s="9"/>
      <c r="B78" s="63"/>
    </row>
    <row r="79" spans="1:2" x14ac:dyDescent="0.3">
      <c r="A79" s="9"/>
      <c r="B79" s="63"/>
    </row>
    <row r="80" spans="1:2" x14ac:dyDescent="0.3">
      <c r="A80" s="9"/>
      <c r="B80" s="63"/>
    </row>
    <row r="81" spans="1:2" x14ac:dyDescent="0.3">
      <c r="A81" s="9"/>
      <c r="B81" s="63"/>
    </row>
    <row r="82" spans="1:2" x14ac:dyDescent="0.3">
      <c r="A82" s="9"/>
      <c r="B82" s="63"/>
    </row>
    <row r="83" spans="1:2" x14ac:dyDescent="0.3">
      <c r="A83" s="9"/>
      <c r="B83" s="63"/>
    </row>
    <row r="84" spans="1:2" x14ac:dyDescent="0.3">
      <c r="A84" s="9"/>
      <c r="B84" s="63"/>
    </row>
    <row r="85" spans="1:2" x14ac:dyDescent="0.3">
      <c r="A85" s="9"/>
      <c r="B85" s="63"/>
    </row>
    <row r="86" spans="1:2" x14ac:dyDescent="0.3">
      <c r="A86" s="9"/>
      <c r="B86" s="63"/>
    </row>
    <row r="87" spans="1:2" x14ac:dyDescent="0.3">
      <c r="A87" s="9"/>
      <c r="B87" s="63"/>
    </row>
    <row r="88" spans="1:2" x14ac:dyDescent="0.3">
      <c r="A88" s="9"/>
      <c r="B88" s="63"/>
    </row>
    <row r="89" spans="1:2" x14ac:dyDescent="0.3">
      <c r="A89" s="9"/>
      <c r="B89" s="63"/>
    </row>
    <row r="90" spans="1:2" x14ac:dyDescent="0.3">
      <c r="A90" s="9"/>
      <c r="B90" s="63"/>
    </row>
    <row r="91" spans="1:2" x14ac:dyDescent="0.3">
      <c r="A91" s="9"/>
      <c r="B91" s="63"/>
    </row>
    <row r="92" spans="1:2" x14ac:dyDescent="0.3">
      <c r="A92" s="9"/>
      <c r="B92" s="63"/>
    </row>
    <row r="93" spans="1:2" x14ac:dyDescent="0.3">
      <c r="A93" s="9"/>
      <c r="B93" s="63"/>
    </row>
    <row r="94" spans="1:2" x14ac:dyDescent="0.3">
      <c r="A94" s="9"/>
      <c r="B94" s="63"/>
    </row>
    <row r="95" spans="1:2" x14ac:dyDescent="0.3">
      <c r="A95" s="9"/>
      <c r="B95" s="63"/>
    </row>
    <row r="96" spans="1:2" x14ac:dyDescent="0.3">
      <c r="A96" s="9"/>
      <c r="B96" s="63"/>
    </row>
    <row r="97" spans="1:9" x14ac:dyDescent="0.3">
      <c r="A97" s="9"/>
      <c r="B97" s="63"/>
    </row>
    <row r="98" spans="1:9" x14ac:dyDescent="0.3">
      <c r="A98" s="9"/>
      <c r="B98" s="63"/>
    </row>
    <row r="99" spans="1:9" x14ac:dyDescent="0.3">
      <c r="A99" s="9"/>
      <c r="B99" s="63"/>
    </row>
    <row r="100" spans="1:9" x14ac:dyDescent="0.3">
      <c r="A100" s="9"/>
      <c r="B100" s="63"/>
    </row>
    <row r="101" spans="1:9" x14ac:dyDescent="0.3">
      <c r="A101" s="9"/>
      <c r="B101" s="63"/>
    </row>
    <row r="102" spans="1:9" x14ac:dyDescent="0.3">
      <c r="A102" s="9"/>
      <c r="B102" s="63"/>
    </row>
    <row r="103" spans="1:9" x14ac:dyDescent="0.3">
      <c r="A103" s="9"/>
      <c r="B103" s="63"/>
    </row>
    <row r="104" spans="1:9" x14ac:dyDescent="0.3">
      <c r="A104" s="9"/>
      <c r="B104" s="63"/>
    </row>
    <row r="105" spans="1:9" x14ac:dyDescent="0.3">
      <c r="A105" s="9"/>
      <c r="B105" s="63"/>
    </row>
    <row r="106" spans="1:9" x14ac:dyDescent="0.3">
      <c r="A106" s="9"/>
      <c r="B106" s="63"/>
    </row>
    <row r="107" spans="1:9" x14ac:dyDescent="0.3">
      <c r="A107" s="9"/>
      <c r="B107" s="63"/>
    </row>
    <row r="108" spans="1:9" x14ac:dyDescent="0.3">
      <c r="A108" s="9"/>
      <c r="B108" s="63"/>
    </row>
    <row r="109" spans="1:9" x14ac:dyDescent="0.3">
      <c r="A109" s="9"/>
      <c r="B109" s="63"/>
    </row>
    <row r="110" spans="1:9" x14ac:dyDescent="0.3">
      <c r="A110" s="9"/>
      <c r="B110" s="63"/>
    </row>
    <row r="111" spans="1:9" x14ac:dyDescent="0.3">
      <c r="A111" s="9"/>
      <c r="B111" s="63"/>
    </row>
    <row r="112" spans="1:9" x14ac:dyDescent="0.3">
      <c r="A112" s="9"/>
      <c r="B112" s="63"/>
      <c r="C112" s="10"/>
      <c r="D112" s="10"/>
      <c r="E112" s="10"/>
      <c r="F112" s="10"/>
      <c r="G112" s="10"/>
      <c r="H112" s="10"/>
      <c r="I112" s="10"/>
    </row>
    <row r="113" spans="1:9" x14ac:dyDescent="0.3">
      <c r="A113" s="9"/>
      <c r="B113" s="63"/>
      <c r="C113" s="10"/>
      <c r="D113" s="10"/>
      <c r="E113" s="10"/>
      <c r="F113" s="10"/>
      <c r="G113" s="10"/>
      <c r="H113" s="10"/>
      <c r="I113" s="10"/>
    </row>
    <row r="114" spans="1:9" x14ac:dyDescent="0.3">
      <c r="A114" s="9"/>
      <c r="B114" s="63"/>
      <c r="C114" s="10"/>
      <c r="D114" s="10"/>
      <c r="E114" s="10"/>
      <c r="F114" s="10"/>
      <c r="G114" s="10"/>
      <c r="H114" s="10"/>
      <c r="I114" s="10"/>
    </row>
    <row r="115" spans="1:9" x14ac:dyDescent="0.3">
      <c r="A115" s="9"/>
      <c r="B115" s="63"/>
      <c r="C115" s="10"/>
      <c r="D115" s="10"/>
      <c r="E115" s="10"/>
      <c r="F115" s="10"/>
      <c r="G115" s="10"/>
      <c r="H115" s="10"/>
      <c r="I115" s="10"/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6EAF-EE61-41F7-B117-A0020F31D5D0}">
  <dimension ref="C5:G9"/>
  <sheetViews>
    <sheetView workbookViewId="0">
      <selection activeCell="C5" sqref="C5:G9"/>
    </sheetView>
  </sheetViews>
  <sheetFormatPr defaultRowHeight="14.4" x14ac:dyDescent="0.3"/>
  <cols>
    <col min="3" max="3" width="6.109375" bestFit="1" customWidth="1"/>
    <col min="4" max="4" width="9.44140625" bestFit="1" customWidth="1"/>
    <col min="5" max="5" width="9.33203125" bestFit="1" customWidth="1"/>
    <col min="6" max="6" width="8.33203125" bestFit="1" customWidth="1"/>
    <col min="7" max="7" width="10.5546875" bestFit="1" customWidth="1"/>
  </cols>
  <sheetData>
    <row r="5" spans="3:7" x14ac:dyDescent="0.3">
      <c r="D5" s="83" t="s">
        <v>91</v>
      </c>
      <c r="E5" s="83" t="s">
        <v>93</v>
      </c>
      <c r="F5" s="83" t="s">
        <v>92</v>
      </c>
      <c r="G5" s="83" t="s">
        <v>53</v>
      </c>
    </row>
    <row r="6" spans="3:7" x14ac:dyDescent="0.3">
      <c r="C6" s="171" t="s">
        <v>41</v>
      </c>
      <c r="D6" s="83">
        <v>1246</v>
      </c>
      <c r="E6" s="83">
        <v>154</v>
      </c>
      <c r="F6" s="83">
        <v>176</v>
      </c>
      <c r="G6" s="83">
        <v>1576</v>
      </c>
    </row>
    <row r="7" spans="3:7" x14ac:dyDescent="0.3">
      <c r="C7" s="171" t="s">
        <v>43</v>
      </c>
      <c r="D7" s="83">
        <v>1359</v>
      </c>
      <c r="E7" s="83">
        <v>78</v>
      </c>
      <c r="F7" s="83">
        <v>146</v>
      </c>
      <c r="G7" s="83">
        <v>1583</v>
      </c>
    </row>
    <row r="8" spans="3:7" x14ac:dyDescent="0.3">
      <c r="C8" s="172" t="s">
        <v>55</v>
      </c>
      <c r="D8" s="170">
        <v>1199</v>
      </c>
      <c r="E8" s="170">
        <v>106</v>
      </c>
      <c r="F8" s="170">
        <v>143</v>
      </c>
      <c r="G8" s="170">
        <v>1448</v>
      </c>
    </row>
    <row r="9" spans="3:7" x14ac:dyDescent="0.3">
      <c r="C9" s="173" t="s">
        <v>44</v>
      </c>
      <c r="D9" s="83">
        <v>3804</v>
      </c>
      <c r="E9" s="83">
        <v>338</v>
      </c>
      <c r="F9" s="83">
        <v>465</v>
      </c>
      <c r="G9" s="83">
        <v>4607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Tribal Totals 2021</vt:lpstr>
      <vt:lpstr>Bonneville 2021</vt:lpstr>
      <vt:lpstr>The Dalles 2021</vt:lpstr>
      <vt:lpstr>John Day 2021</vt:lpstr>
      <vt:lpstr>PIT Radio Tag Recaps</vt:lpstr>
      <vt:lpstr>Morts per Location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Devayne Lewis</dc:creator>
  <cp:lastModifiedBy>Greg Silver</cp:lastModifiedBy>
  <cp:lastPrinted>2020-06-22T21:41:27Z</cp:lastPrinted>
  <dcterms:created xsi:type="dcterms:W3CDTF">2019-11-07T17:45:09Z</dcterms:created>
  <dcterms:modified xsi:type="dcterms:W3CDTF">2021-09-13T20:36:47Z</dcterms:modified>
</cp:coreProperties>
</file>